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arelk\Documents\משרד התרבות\אמנים ותיקים\"/>
    </mc:Choice>
  </mc:AlternateContent>
  <bookViews>
    <workbookView xWindow="0" yWindow="0" windowWidth="24000" windowHeight="9780"/>
  </bookViews>
  <sheets>
    <sheet name="איכות" sheetId="1" r:id="rId1"/>
    <sheet name="תכנית עבודה" sheetId="2" r:id="rId2"/>
    <sheet name="ראיון" sheetId="3" r:id="rId3"/>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6" i="1" l="1"/>
  <c r="K36" i="1"/>
  <c r="E36" i="1"/>
  <c r="M34" i="1"/>
  <c r="G34" i="1"/>
  <c r="J34" i="1"/>
  <c r="M35" i="1" l="1"/>
  <c r="J35" i="1"/>
  <c r="G35" i="1"/>
  <c r="G13" i="3"/>
  <c r="E13" i="3"/>
  <c r="C13" i="3"/>
  <c r="B13" i="3"/>
  <c r="H8" i="2"/>
  <c r="F8" i="2"/>
  <c r="D8" i="2"/>
  <c r="C8" i="2"/>
  <c r="J33" i="1" l="1"/>
  <c r="M33" i="1"/>
  <c r="G33" i="1"/>
  <c r="M32" i="1" l="1"/>
  <c r="G32" i="1"/>
  <c r="M31" i="1"/>
  <c r="G31" i="1"/>
  <c r="M30" i="1"/>
  <c r="G30" i="1"/>
  <c r="M29" i="1"/>
  <c r="G29" i="1"/>
  <c r="M28" i="1"/>
  <c r="G28" i="1"/>
  <c r="M27" i="1"/>
  <c r="J27" i="1"/>
  <c r="J17" i="1"/>
  <c r="M17" i="1"/>
  <c r="J18" i="1"/>
  <c r="M18" i="1"/>
  <c r="J19" i="1"/>
  <c r="M19" i="1"/>
  <c r="J20" i="1"/>
  <c r="M20" i="1"/>
  <c r="J21" i="1"/>
  <c r="M21" i="1"/>
  <c r="J22" i="1"/>
  <c r="M22" i="1"/>
  <c r="J23" i="1"/>
  <c r="M23" i="1"/>
  <c r="J24" i="1"/>
  <c r="M24" i="1"/>
  <c r="J25" i="1"/>
  <c r="M25" i="1"/>
  <c r="J26" i="1"/>
  <c r="M26" i="1"/>
  <c r="G18" i="1"/>
  <c r="G19" i="1"/>
  <c r="G20" i="1"/>
  <c r="G21" i="1"/>
  <c r="G22" i="1"/>
  <c r="G23" i="1"/>
  <c r="G24" i="1"/>
  <c r="G25" i="1"/>
  <c r="G26" i="1"/>
  <c r="G17" i="1"/>
  <c r="M15" i="1"/>
  <c r="M14" i="1"/>
  <c r="M13" i="1"/>
  <c r="M12" i="1"/>
  <c r="M11" i="1"/>
  <c r="J10" i="1"/>
  <c r="G12" i="1"/>
  <c r="G13" i="1"/>
  <c r="G14" i="1"/>
  <c r="G15" i="1"/>
  <c r="G11" i="1"/>
  <c r="M9" i="1"/>
  <c r="J9" i="1"/>
  <c r="M8" i="1"/>
  <c r="J8" i="1"/>
  <c r="M7" i="1"/>
  <c r="J7" i="1"/>
  <c r="M6" i="1"/>
  <c r="J6" i="1"/>
  <c r="M5" i="1"/>
  <c r="J5" i="1"/>
  <c r="G6" i="1"/>
  <c r="G7" i="1"/>
  <c r="G8" i="1"/>
  <c r="G9" i="1"/>
  <c r="G5" i="1"/>
  <c r="D36" i="1"/>
  <c r="M16" i="1" l="1"/>
  <c r="G27" i="1"/>
  <c r="G16" i="1"/>
  <c r="J16" i="1"/>
  <c r="G10" i="1"/>
  <c r="J4" i="1"/>
  <c r="M4" i="1"/>
  <c r="G4" i="1"/>
  <c r="M10" i="1"/>
  <c r="H37" i="1" l="1"/>
  <c r="E37" i="1"/>
  <c r="K37" i="1"/>
</calcChain>
</file>

<file path=xl/comments1.xml><?xml version="1.0" encoding="utf-8"?>
<comments xmlns="http://schemas.openxmlformats.org/spreadsheetml/2006/main">
  <authors>
    <author>Sarel Kadosh</author>
  </authors>
  <commentList>
    <comment ref="B5" authorId="0" shapeId="0">
      <text>
        <r>
          <rPr>
            <b/>
            <sz val="9"/>
            <color indexed="81"/>
            <rFont val="Tahoma"/>
            <family val="2"/>
          </rPr>
          <t>Sarel Kadosh:</t>
        </r>
        <r>
          <rPr>
            <sz val="9"/>
            <color indexed="81"/>
            <rFont val="Tahoma"/>
            <family val="2"/>
          </rPr>
          <t xml:space="preserve">
מתודלוגיית בדיקה למציעים  שפירטו אירועים רבים:
בסעיף זה ניתן ניקוד קודם כל לאירועים עם קהל של 1,600 איש.
לאחר מכן אירועים של מעל 800 איש וכן הלאה.
בכל מקרה נספרו רק אירועים החל מהאירוע ה-10 לכל מציע. </t>
        </r>
      </text>
    </comment>
  </commentList>
</comments>
</file>

<file path=xl/sharedStrings.xml><?xml version="1.0" encoding="utf-8"?>
<sst xmlns="http://schemas.openxmlformats.org/spreadsheetml/2006/main" count="207" uniqueCount="72">
  <si>
    <t>קריטריון:</t>
  </si>
  <si>
    <t>מס"ד:</t>
  </si>
  <si>
    <t>שם המציע:</t>
  </si>
  <si>
    <t>מס' סעיף:</t>
  </si>
  <si>
    <t>משקל בציון האיכות</t>
  </si>
  <si>
    <t>מס' האירוע</t>
  </si>
  <si>
    <t>פרטי האירוע</t>
  </si>
  <si>
    <t>ניקוד</t>
  </si>
  <si>
    <t xml:space="preserve"> ניסיון המציע:
</t>
  </si>
  <si>
    <t>שם האירוע</t>
  </si>
  <si>
    <t>כמות קהל</t>
  </si>
  <si>
    <t>10.6.4</t>
  </si>
  <si>
    <t>ראיון</t>
  </si>
  <si>
    <t>ראה לשונית ראיון</t>
  </si>
  <si>
    <t>סה"כ</t>
  </si>
  <si>
    <t xml:space="preserve">מעבר סף איכות </t>
  </si>
  <si>
    <t>12.6.1</t>
  </si>
  <si>
    <t>12.6.6.1</t>
  </si>
  <si>
    <t>12.6.6.2</t>
  </si>
  <si>
    <r>
      <rPr>
        <b/>
        <sz val="16"/>
        <rFont val="David"/>
        <family val="2"/>
      </rPr>
      <t xml:space="preserve">ניסיון המציע בהפקת אירועים מוסיקלים: </t>
    </r>
    <r>
      <rPr>
        <sz val="16"/>
        <rFont val="David"/>
        <family val="2"/>
      </rPr>
      <t xml:space="preserve">
קהל - עבור כל מופע בו נכח קהל בין 200-400 איש, יקבל המציע נק' 1.
עבור כל מופע בו נכח קהל בין 400-600 איש, יקבל המציע 1.5 נק'.
עבור כל מופע בו נכח קהל  בן למעלה מ-600 איש, יקבל המציע 2 נק', ועד 10 נק' עבור חמישה מופעים.
</t>
    </r>
  </si>
  <si>
    <t>400-600</t>
  </si>
  <si>
    <t>600+</t>
  </si>
  <si>
    <t>מופע 1</t>
  </si>
  <si>
    <t>מופע 2</t>
  </si>
  <si>
    <t>מופע 3</t>
  </si>
  <si>
    <t>מופע 4</t>
  </si>
  <si>
    <t>מופע 5</t>
  </si>
  <si>
    <t xml:space="preserve">מופעי מקור:
ב. מופעי מקור - עבור כל מופע מקור (כהגדרתו בסעיף ‎(2.16, מעבר לנדרש בתנאי הסף, יקבל המציע 2 נק', ועד 10 נק' עבור חמישה מופעי מקור נוספים (עשרה בסה"כ). </t>
  </si>
  <si>
    <t>מופע מקור</t>
  </si>
  <si>
    <t>אחר</t>
  </si>
  <si>
    <t>12.6.2</t>
  </si>
  <si>
    <t>ניסיון המנהל האמנותי :</t>
  </si>
  <si>
    <t xml:space="preserve">עבור כל מופע מוסיקלי בו נוגנו שתי סוגות מוסיקליות (ז'אנרים) שונות ומעלה, יקבל המציע 1.5 נק' ועד 15 נק' עבור כל מופע.  
</t>
  </si>
  <si>
    <t>מופע 6</t>
  </si>
  <si>
    <t>מופע 7</t>
  </si>
  <si>
    <t>מופע 8</t>
  </si>
  <si>
    <t>מופע 9</t>
  </si>
  <si>
    <t>מופע 10</t>
  </si>
  <si>
    <t>מקור/לא</t>
  </si>
  <si>
    <t>מס' סוגות</t>
  </si>
  <si>
    <t>אחת</t>
  </si>
  <si>
    <t>שתיים ומעלה</t>
  </si>
  <si>
    <t>12.6.2.1</t>
  </si>
  <si>
    <t xml:space="preserve">מופעי מקור:
מופעי מקור - עבור כל מופע מקור (כהגדרתו בסעיף ‎(2.16, מעבר לנדרש בתנאי הסף, יקבל המציע 2 נק', ועד 10 נק' עבור חמישה מופעי מקור נוספים (עשרה בסה"כ). </t>
  </si>
  <si>
    <t>12.6.3</t>
  </si>
  <si>
    <t xml:space="preserve">שכר האמנים הותיקים - המציע אשר יציג את השכר הממוצע לאמנים הוותיקים הגבוה ביותר יקבל בסעיף זה ניקוד מלא (10 נק'). יתר המציעים ינוקדו ביחס אליו, למעט המציע אשר יציג את השכר הממוצע הנמוך ביותר אשר יקבל 0 נק'. </t>
  </si>
  <si>
    <t>שכר ממוצע (ראה פירוט למטה):</t>
  </si>
  <si>
    <t>התרשמות מתכני הפעילות המוצעת:</t>
  </si>
  <si>
    <t>מציע:</t>
  </si>
  <si>
    <t>משקל:</t>
  </si>
  <si>
    <t>ציון</t>
  </si>
  <si>
    <t>נימוק</t>
  </si>
  <si>
    <t>פרמטרים (ציון מ-1-10 נק')</t>
  </si>
  <si>
    <t>סה"כ ניקוד לאיכות</t>
  </si>
  <si>
    <t>ראיון עם מנהל הפרויקט ונציג המציע שנערכו בתאריך __-___</t>
  </si>
  <si>
    <t>הפרמטר (ציון בין 1-10):</t>
  </si>
  <si>
    <t>ציון:</t>
  </si>
  <si>
    <t>נימוק:</t>
  </si>
  <si>
    <t>ממוצע</t>
  </si>
  <si>
    <t>מראיינים:</t>
  </si>
  <si>
    <t>מפיק</t>
  </si>
  <si>
    <t>מנהל אמנותי</t>
  </si>
  <si>
    <t>התרשמות מחזונו וממחויבותו של המציע בעניין שילוב מוסיקאים ותיקים בכלל והפרויקט בפרט</t>
  </si>
  <si>
    <t xml:space="preserve">הקונספט המוצע לפרויקט – מידת ההתאמה למטרות הפרויקט, מקוריות וחדשנות מוסיקלית, התאמה למגוון קהלי יעד באוכלוסיית מדינת ישראל </t>
  </si>
  <si>
    <t xml:space="preserve"> התרשמות מההצעה הלוגיסטית – טכנית – פריסת מיקומי המופעים, איכות האולמות וחוויית הבילוי בהם, איכות המעטפת </t>
  </si>
  <si>
    <t>התרשמות מניסיונם המקצועי של המנהל האמנותי והמנהל המוסיקלי, מרמתם האישית והמקצועית ומהיכרותם עם עולם המוסיקה הישראלי</t>
  </si>
  <si>
    <t>נציג ניהולי</t>
  </si>
  <si>
    <t>12.6.5</t>
  </si>
  <si>
    <t>התרשמות מתכנית העבודה</t>
  </si>
  <si>
    <t>ראה לשונית תכנית עבודה</t>
  </si>
  <si>
    <t>קונספט - הניקוד יינתן עבור ההתרשמות מהרעיון – אטרקטיביות המופעים ופוטנציאל יצירת תהודה סביבם, האולמות המוצעים למופעים, לרבות תשתית לרכישת מזון ושתיה ולריקודים - ומהתוכן המוצע ועבור תכנים מקוריים וייחודיים – שילוב מקורי של אמנים בדגש על כאלה אשר הפרויקט יכול להשיבם ל- 'קדמת הבמה'.</t>
  </si>
  <si>
    <t>תכנית אמנותית - יינתן ניקוד למגוון ולעושר אמנותי של ההפקות ולסוגות המוסיקליות שיוצגו. יינתן ניקוד לשילוב והתאמת התכנית האמנותית למוטיב המרכזי של הפרויקט, יצירת חיבורים יוצאי דופן בין אמנים וכן גיוון ושילוב סוגות מוסיקליות שונות, לתכנית שתייצר חוויה ולשילוב נכון של מופעים.</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</si>
</sst>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9" x14ac:knownFonts="1">
    <font>
      <sz val="11"/>
      <color theme="1"/>
      <name val="Arial"/>
      <family val="2"/>
      <charset val="177"/>
      <scheme val="minor"/>
    </font>
    <font>
      <sz val="11"/>
      <color theme="1"/>
      <name val="Arial"/>
      <family val="2"/>
      <charset val="177"/>
      <scheme val="minor"/>
    </font>
    <font>
      <b/>
      <sz val="14"/>
      <name val="David"/>
      <family val="2"/>
      <charset val="177"/>
    </font>
    <font>
      <b/>
      <sz val="12"/>
      <name val="David"/>
      <family val="2"/>
      <charset val="177"/>
    </font>
    <font>
      <b/>
      <sz val="18"/>
      <name val="David"/>
      <family val="2"/>
      <charset val="177"/>
    </font>
    <font>
      <sz val="16"/>
      <name val="David"/>
      <family val="2"/>
    </font>
    <font>
      <b/>
      <sz val="16"/>
      <name val="David"/>
      <family val="2"/>
    </font>
    <font>
      <sz val="9"/>
      <name val="David"/>
      <family val="2"/>
      <charset val="177"/>
    </font>
    <font>
      <sz val="12"/>
      <name val="David"/>
      <family val="2"/>
      <charset val="177"/>
    </font>
    <font>
      <sz val="16"/>
      <name val="David"/>
      <family val="2"/>
      <charset val="177"/>
    </font>
    <font>
      <sz val="11"/>
      <name val="David"/>
      <family val="2"/>
      <charset val="177"/>
    </font>
    <font>
      <b/>
      <sz val="14"/>
      <color theme="1"/>
      <name val="Arial"/>
      <family val="2"/>
      <scheme val="minor"/>
    </font>
    <font>
      <b/>
      <sz val="16"/>
      <color theme="1"/>
      <name val="Arial"/>
      <family val="2"/>
      <scheme val="minor"/>
    </font>
    <font>
      <b/>
      <sz val="12"/>
      <color theme="0"/>
      <name val="Arial"/>
      <family val="2"/>
      <scheme val="minor"/>
    </font>
    <font>
      <b/>
      <sz val="9"/>
      <color indexed="81"/>
      <name val="Tahoma"/>
      <family val="2"/>
    </font>
    <font>
      <sz val="9"/>
      <color indexed="81"/>
      <name val="Tahoma"/>
      <family val="2"/>
    </font>
    <font>
      <b/>
      <sz val="11"/>
      <name val="David"/>
      <family val="2"/>
    </font>
    <font>
      <sz val="14"/>
      <name val="David"/>
      <family val="2"/>
    </font>
    <font>
      <sz val="12"/>
      <color theme="1"/>
      <name val="David"/>
      <family val="2"/>
    </font>
    <font>
      <b/>
      <sz val="14"/>
      <color theme="1"/>
      <name val="David"/>
      <family val="2"/>
    </font>
    <font>
      <b/>
      <sz val="20"/>
      <color theme="1"/>
      <name val="David"/>
      <family val="2"/>
    </font>
    <font>
      <b/>
      <sz val="16"/>
      <color theme="1"/>
      <name val="David"/>
      <family val="2"/>
    </font>
    <font>
      <b/>
      <sz val="12"/>
      <color theme="1"/>
      <name val="David"/>
      <family val="2"/>
    </font>
    <font>
      <b/>
      <sz val="18"/>
      <color theme="1"/>
      <name val="David"/>
      <family val="2"/>
    </font>
    <font>
      <b/>
      <sz val="14"/>
      <name val="David"/>
      <family val="2"/>
    </font>
    <font>
      <b/>
      <sz val="18"/>
      <color theme="4" tint="0.79998168889431442"/>
      <name val="David"/>
      <family val="2"/>
    </font>
    <font>
      <b/>
      <sz val="18"/>
      <name val="David"/>
      <family val="2"/>
    </font>
    <font>
      <sz val="11"/>
      <color theme="1"/>
      <name val="David"/>
      <family val="2"/>
    </font>
    <font>
      <b/>
      <sz val="12"/>
      <name val="David"/>
      <family val="2"/>
    </font>
  </fonts>
  <fills count="19">
    <fill>
      <patternFill patternType="none"/>
    </fill>
    <fill>
      <patternFill patternType="gray125"/>
    </fill>
    <fill>
      <patternFill patternType="solid">
        <fgColor theme="8" tint="0.59999389629810485"/>
        <bgColor indexed="64"/>
      </patternFill>
    </fill>
    <fill>
      <patternFill patternType="solid">
        <fgColor rgb="FFACB9CA"/>
        <bgColor rgb="FF000000"/>
      </patternFill>
    </fill>
    <fill>
      <patternFill patternType="solid">
        <fgColor theme="3"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5" tint="0.79998168889431442"/>
        <bgColor rgb="FF000000"/>
      </patternFill>
    </fill>
    <fill>
      <patternFill patternType="solid">
        <fgColor rgb="FFFFE699"/>
        <bgColor rgb="FF000000"/>
      </patternFill>
    </fill>
    <fill>
      <patternFill patternType="solid">
        <fgColor theme="7" tint="0.39997558519241921"/>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2" tint="-9.9978637043366805E-2"/>
        <bgColor indexed="64"/>
      </patternFill>
    </fill>
  </fills>
  <borders count="64">
    <border>
      <left/>
      <right/>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right/>
      <top style="medium">
        <color indexed="64"/>
      </top>
      <bottom/>
      <diagonal/>
    </border>
    <border>
      <left/>
      <right/>
      <top/>
      <bottom style="thin">
        <color indexed="64"/>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160">
    <xf numFmtId="0" fontId="0" fillId="0" borderId="0" xfId="0"/>
    <xf numFmtId="0" fontId="0" fillId="0" borderId="1" xfId="0" applyBorder="1"/>
    <xf numFmtId="0" fontId="3" fillId="2" borderId="4" xfId="0" applyFont="1" applyFill="1" applyBorder="1" applyAlignment="1" applyProtection="1">
      <alignment horizontal="center" vertical="center" wrapText="1" readingOrder="2"/>
      <protection hidden="1"/>
    </xf>
    <xf numFmtId="0" fontId="0" fillId="0" borderId="6" xfId="0" applyBorder="1"/>
    <xf numFmtId="0" fontId="3" fillId="2" borderId="9" xfId="0" applyFont="1" applyFill="1" applyBorder="1" applyAlignment="1" applyProtection="1">
      <alignment horizontal="center" vertical="center" wrapText="1" readingOrder="2"/>
      <protection hidden="1"/>
    </xf>
    <xf numFmtId="0" fontId="2" fillId="2" borderId="13" xfId="0" applyFont="1" applyFill="1" applyBorder="1" applyAlignment="1" applyProtection="1">
      <alignment horizontal="center" vertical="center" wrapText="1" readingOrder="2"/>
      <protection hidden="1"/>
    </xf>
    <xf numFmtId="0" fontId="3" fillId="2" borderId="6" xfId="0" applyFont="1" applyFill="1" applyBorder="1" applyAlignment="1" applyProtection="1">
      <alignment horizontal="center" vertical="center" wrapText="1" readingOrder="2"/>
      <protection hidden="1"/>
    </xf>
    <xf numFmtId="0" fontId="3" fillId="2" borderId="16" xfId="0" applyFont="1" applyFill="1" applyBorder="1" applyAlignment="1" applyProtection="1">
      <alignment horizontal="center" vertical="center" wrapText="1" readingOrder="2"/>
      <protection hidden="1"/>
    </xf>
    <xf numFmtId="0" fontId="2" fillId="3" borderId="1" xfId="0" applyFont="1" applyFill="1" applyBorder="1" applyAlignment="1" applyProtection="1">
      <alignment horizontal="center" vertical="center" wrapText="1" readingOrder="2"/>
      <protection hidden="1"/>
    </xf>
    <xf numFmtId="164" fontId="3" fillId="6" borderId="13" xfId="0" applyNumberFormat="1" applyFont="1" applyFill="1" applyBorder="1" applyAlignment="1" applyProtection="1">
      <alignment horizontal="center" vertical="center" wrapText="1" readingOrder="2"/>
      <protection hidden="1"/>
    </xf>
    <xf numFmtId="164" fontId="2" fillId="6" borderId="19" xfId="0" applyNumberFormat="1" applyFont="1" applyFill="1" applyBorder="1" applyAlignment="1" applyProtection="1">
      <alignment horizontal="center" vertical="center" wrapText="1" readingOrder="2"/>
      <protection hidden="1"/>
    </xf>
    <xf numFmtId="164" fontId="7" fillId="8" borderId="7" xfId="0" applyNumberFormat="1" applyFont="1" applyFill="1" applyBorder="1" applyAlignment="1" applyProtection="1">
      <alignment horizontal="center" vertical="center" wrapText="1" readingOrder="2"/>
      <protection hidden="1"/>
    </xf>
    <xf numFmtId="164" fontId="7" fillId="8" borderId="24" xfId="0" applyNumberFormat="1" applyFont="1" applyFill="1" applyBorder="1" applyAlignment="1" applyProtection="1">
      <alignment horizontal="center" vertical="center" wrapText="1" readingOrder="2"/>
      <protection hidden="1"/>
    </xf>
    <xf numFmtId="164" fontId="8" fillId="8" borderId="8" xfId="0" applyNumberFormat="1" applyFont="1" applyFill="1" applyBorder="1" applyAlignment="1" applyProtection="1">
      <alignment horizontal="center" vertical="center" wrapText="1" readingOrder="2"/>
      <protection hidden="1"/>
    </xf>
    <xf numFmtId="164" fontId="7" fillId="8" borderId="28" xfId="0" applyNumberFormat="1" applyFont="1" applyFill="1" applyBorder="1" applyAlignment="1" applyProtection="1">
      <alignment horizontal="center" vertical="center" wrapText="1" readingOrder="2"/>
      <protection hidden="1"/>
    </xf>
    <xf numFmtId="164" fontId="7" fillId="8" borderId="29" xfId="0" applyNumberFormat="1" applyFont="1" applyFill="1" applyBorder="1" applyAlignment="1" applyProtection="1">
      <alignment horizontal="center" vertical="center" wrapText="1" readingOrder="2"/>
      <protection hidden="1"/>
    </xf>
    <xf numFmtId="164" fontId="8" fillId="8" borderId="32" xfId="0" applyNumberFormat="1" applyFont="1" applyFill="1" applyBorder="1" applyAlignment="1" applyProtection="1">
      <alignment horizontal="center" vertical="center" wrapText="1" readingOrder="2"/>
      <protection hidden="1"/>
    </xf>
    <xf numFmtId="164" fontId="7" fillId="8" borderId="14" xfId="0" applyNumberFormat="1" applyFont="1" applyFill="1" applyBorder="1" applyAlignment="1" applyProtection="1">
      <alignment horizontal="center" vertical="center" wrapText="1" readingOrder="2"/>
      <protection hidden="1"/>
    </xf>
    <xf numFmtId="164" fontId="7" fillId="8" borderId="35" xfId="0" applyNumberFormat="1" applyFont="1" applyFill="1" applyBorder="1" applyAlignment="1" applyProtection="1">
      <alignment horizontal="center" vertical="center" wrapText="1" readingOrder="2"/>
      <protection hidden="1"/>
    </xf>
    <xf numFmtId="0" fontId="2" fillId="3" borderId="37" xfId="0" applyFont="1" applyFill="1" applyBorder="1" applyAlignment="1" applyProtection="1">
      <alignment horizontal="center" vertical="center" wrapText="1" readingOrder="2"/>
      <protection hidden="1"/>
    </xf>
    <xf numFmtId="164" fontId="8" fillId="8" borderId="15" xfId="0" applyNumberFormat="1" applyFont="1" applyFill="1" applyBorder="1" applyAlignment="1" applyProtection="1">
      <alignment horizontal="center" vertical="center" wrapText="1" readingOrder="2"/>
      <protection hidden="1"/>
    </xf>
    <xf numFmtId="9" fontId="4" fillId="9" borderId="1" xfId="0" applyNumberFormat="1" applyFont="1" applyFill="1" applyBorder="1" applyAlignment="1" applyProtection="1">
      <alignment horizontal="center" vertical="center" wrapText="1" readingOrder="2"/>
      <protection hidden="1"/>
    </xf>
    <xf numFmtId="164" fontId="2" fillId="6" borderId="43" xfId="0" applyNumberFormat="1" applyFont="1" applyFill="1" applyBorder="1" applyAlignment="1" applyProtection="1">
      <alignment horizontal="center" vertical="center" wrapText="1" readingOrder="2"/>
      <protection hidden="1"/>
    </xf>
    <xf numFmtId="9" fontId="4" fillId="9" borderId="37" xfId="0" applyNumberFormat="1" applyFont="1" applyFill="1" applyBorder="1" applyAlignment="1" applyProtection="1">
      <alignment horizontal="center" vertical="center" wrapText="1" readingOrder="2"/>
      <protection hidden="1"/>
    </xf>
    <xf numFmtId="9" fontId="11" fillId="0" borderId="0" xfId="0" applyNumberFormat="1" applyFont="1" applyAlignment="1">
      <alignment horizontal="center"/>
    </xf>
    <xf numFmtId="0" fontId="13" fillId="12" borderId="33" xfId="0" applyFont="1" applyFill="1" applyBorder="1" applyAlignment="1">
      <alignment horizontal="center" vertical="center"/>
    </xf>
    <xf numFmtId="164" fontId="3" fillId="6" borderId="47" xfId="0" applyNumberFormat="1" applyFont="1" applyFill="1" applyBorder="1" applyAlignment="1" applyProtection="1">
      <alignment horizontal="center" vertical="center" wrapText="1" readingOrder="2"/>
      <protection hidden="1"/>
    </xf>
    <xf numFmtId="164" fontId="2" fillId="6" borderId="37" xfId="0" applyNumberFormat="1" applyFont="1" applyFill="1" applyBorder="1" applyAlignment="1" applyProtection="1">
      <alignment horizontal="center" vertical="center" wrapText="1" readingOrder="2"/>
      <protection hidden="1"/>
    </xf>
    <xf numFmtId="0" fontId="18" fillId="0" borderId="0" xfId="0" applyFont="1"/>
    <xf numFmtId="0" fontId="18" fillId="0" borderId="1" xfId="0" applyFont="1" applyBorder="1"/>
    <xf numFmtId="0" fontId="18" fillId="0" borderId="40" xfId="0" applyFont="1" applyBorder="1"/>
    <xf numFmtId="0" fontId="22" fillId="14" borderId="6" xfId="0" applyFont="1" applyFill="1" applyBorder="1" applyAlignment="1">
      <alignment horizontal="center" vertical="center" wrapText="1"/>
    </xf>
    <xf numFmtId="0" fontId="23" fillId="14" borderId="27" xfId="0" applyFont="1" applyFill="1" applyBorder="1" applyAlignment="1">
      <alignment horizontal="center" vertical="center" wrapText="1"/>
    </xf>
    <xf numFmtId="0" fontId="19" fillId="2" borderId="0" xfId="0" applyFont="1" applyFill="1" applyBorder="1" applyAlignment="1" applyProtection="1">
      <alignment horizontal="center" vertical="center" wrapText="1"/>
      <protection hidden="1"/>
    </xf>
    <xf numFmtId="0" fontId="19" fillId="15" borderId="50" xfId="0" applyFont="1" applyFill="1" applyBorder="1" applyAlignment="1">
      <alignment horizontal="center" vertical="center" wrapText="1"/>
    </xf>
    <xf numFmtId="0" fontId="19" fillId="15" borderId="12" xfId="0" applyFont="1" applyFill="1" applyBorder="1" applyAlignment="1">
      <alignment horizontal="center" vertical="center" wrapText="1"/>
    </xf>
    <xf numFmtId="0" fontId="21" fillId="14" borderId="51" xfId="0" applyFont="1" applyFill="1" applyBorder="1" applyAlignment="1">
      <alignment horizontal="center" vertical="center" wrapText="1"/>
    </xf>
    <xf numFmtId="9" fontId="24" fillId="16" borderId="51" xfId="1" applyFont="1" applyFill="1" applyBorder="1" applyAlignment="1" applyProtection="1">
      <alignment horizontal="center" vertical="center" wrapText="1" readingOrder="2"/>
      <protection hidden="1"/>
    </xf>
    <xf numFmtId="0" fontId="18" fillId="0" borderId="52" xfId="0" applyFont="1" applyBorder="1" applyAlignment="1">
      <alignment vertical="center" wrapText="1"/>
    </xf>
    <xf numFmtId="0" fontId="18" fillId="0" borderId="28" xfId="0" applyFont="1" applyBorder="1" applyAlignment="1">
      <alignment horizontal="center" vertical="center"/>
    </xf>
    <xf numFmtId="0" fontId="18" fillId="0" borderId="31" xfId="0" applyFont="1" applyBorder="1" applyAlignment="1">
      <alignment vertical="center" wrapText="1"/>
    </xf>
    <xf numFmtId="0" fontId="21" fillId="14" borderId="52" xfId="0" applyFont="1" applyFill="1" applyBorder="1" applyAlignment="1">
      <alignment horizontal="center" vertical="top" wrapText="1"/>
    </xf>
    <xf numFmtId="9" fontId="24" fillId="16" borderId="52" xfId="1" applyFont="1" applyFill="1" applyBorder="1" applyAlignment="1" applyProtection="1">
      <alignment horizontal="center" vertical="center" wrapText="1" readingOrder="2"/>
      <protection hidden="1"/>
    </xf>
    <xf numFmtId="0" fontId="18" fillId="0" borderId="7" xfId="0" applyFont="1" applyBorder="1" applyAlignment="1">
      <alignment horizontal="center" vertical="center"/>
    </xf>
    <xf numFmtId="9" fontId="26" fillId="16" borderId="53" xfId="1" applyFont="1" applyFill="1" applyBorder="1" applyAlignment="1" applyProtection="1">
      <alignment horizontal="center" vertical="center" wrapText="1" readingOrder="2"/>
      <protection hidden="1"/>
    </xf>
    <xf numFmtId="0" fontId="27" fillId="0" borderId="0" xfId="0" applyFont="1"/>
    <xf numFmtId="0" fontId="22" fillId="14" borderId="55" xfId="0" applyFont="1" applyFill="1" applyBorder="1" applyAlignment="1">
      <alignment horizontal="center" vertical="center" wrapText="1"/>
    </xf>
    <xf numFmtId="0" fontId="22" fillId="2" borderId="25" xfId="0" applyFont="1" applyFill="1" applyBorder="1" applyAlignment="1" applyProtection="1">
      <alignment horizontal="center" vertical="center" wrapText="1"/>
      <protection hidden="1"/>
    </xf>
    <xf numFmtId="0" fontId="22" fillId="2" borderId="55" xfId="0" applyFont="1" applyFill="1" applyBorder="1" applyAlignment="1" applyProtection="1">
      <alignment horizontal="center" vertical="center" wrapText="1"/>
      <protection hidden="1"/>
    </xf>
    <xf numFmtId="0" fontId="22" fillId="2" borderId="56" xfId="0" applyFont="1" applyFill="1" applyBorder="1" applyAlignment="1" applyProtection="1">
      <alignment horizontal="center" vertical="center" wrapText="1"/>
      <protection hidden="1"/>
    </xf>
    <xf numFmtId="0" fontId="22" fillId="14" borderId="2" xfId="0" applyFont="1" applyFill="1" applyBorder="1" applyAlignment="1">
      <alignment horizontal="center" vertical="center" wrapText="1"/>
    </xf>
    <xf numFmtId="9" fontId="28" fillId="16" borderId="57" xfId="1" applyFont="1" applyFill="1" applyBorder="1" applyAlignment="1" applyProtection="1">
      <alignment horizontal="center" vertical="center" wrapText="1" readingOrder="2"/>
      <protection hidden="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22" fillId="14" borderId="7" xfId="0" applyFont="1" applyFill="1" applyBorder="1" applyAlignment="1">
      <alignment horizontal="center" vertical="center" wrapText="1"/>
    </xf>
    <xf numFmtId="9" fontId="28" fillId="16" borderId="33" xfId="1" applyFont="1" applyFill="1" applyBorder="1" applyAlignment="1" applyProtection="1">
      <alignment horizontal="center" vertical="center" wrapText="1" readingOrder="2"/>
      <protection hidden="1"/>
    </xf>
    <xf numFmtId="0" fontId="22" fillId="14" borderId="58" xfId="0" applyFont="1" applyFill="1" applyBorder="1" applyAlignment="1">
      <alignment horizontal="center" vertical="center" wrapText="1"/>
    </xf>
    <xf numFmtId="9" fontId="28" fillId="16" borderId="59" xfId="1" applyFont="1" applyFill="1" applyBorder="1" applyAlignment="1" applyProtection="1">
      <alignment horizontal="center" vertical="center" wrapText="1" readingOrder="2"/>
      <protection hidden="1"/>
    </xf>
    <xf numFmtId="164" fontId="22" fillId="13" borderId="61" xfId="0" applyNumberFormat="1" applyFont="1" applyFill="1" applyBorder="1" applyAlignment="1">
      <alignment horizontal="center" vertical="center"/>
    </xf>
    <xf numFmtId="9" fontId="28" fillId="17" borderId="60" xfId="1" applyFont="1" applyFill="1" applyBorder="1" applyAlignment="1" applyProtection="1">
      <alignment horizontal="center" vertical="center" wrapText="1" readingOrder="2"/>
      <protection hidden="1"/>
    </xf>
    <xf numFmtId="0" fontId="22" fillId="14" borderId="0" xfId="0" applyFont="1" applyFill="1" applyBorder="1" applyAlignment="1">
      <alignment horizontal="center" vertical="center" wrapText="1"/>
    </xf>
    <xf numFmtId="0" fontId="10" fillId="10" borderId="17" xfId="0" applyNumberFormat="1" applyFont="1" applyFill="1" applyBorder="1" applyAlignment="1" applyProtection="1">
      <alignment horizontal="center" vertical="center" wrapText="1" readingOrder="2"/>
      <protection locked="0"/>
    </xf>
    <xf numFmtId="0" fontId="10" fillId="10" borderId="11" xfId="0" applyNumberFormat="1" applyFont="1" applyFill="1" applyBorder="1" applyAlignment="1" applyProtection="1">
      <alignment horizontal="center" vertical="center" wrapText="1" readingOrder="2"/>
      <protection locked="0"/>
    </xf>
    <xf numFmtId="0" fontId="10" fillId="10" borderId="38" xfId="0" applyNumberFormat="1" applyFont="1" applyFill="1" applyBorder="1" applyAlignment="1" applyProtection="1">
      <alignment horizontal="center" vertical="center" wrapText="1" readingOrder="2"/>
      <protection locked="0"/>
    </xf>
    <xf numFmtId="0" fontId="2" fillId="2" borderId="10" xfId="0" applyNumberFormat="1" applyFont="1" applyFill="1" applyBorder="1" applyAlignment="1" applyProtection="1">
      <alignment horizontal="center" vertical="center" wrapText="1" readingOrder="2"/>
      <protection hidden="1"/>
    </xf>
    <xf numFmtId="0" fontId="2" fillId="2" borderId="11" xfId="0" applyNumberFormat="1" applyFont="1" applyFill="1" applyBorder="1" applyAlignment="1" applyProtection="1">
      <alignment horizontal="center" vertical="center" wrapText="1" readingOrder="2"/>
      <protection hidden="1"/>
    </xf>
    <xf numFmtId="0" fontId="2" fillId="2" borderId="12" xfId="0" applyNumberFormat="1" applyFont="1" applyFill="1" applyBorder="1" applyAlignment="1" applyProtection="1">
      <alignment horizontal="center" vertical="center" wrapText="1" readingOrder="2"/>
      <protection hidden="1"/>
    </xf>
    <xf numFmtId="0" fontId="3" fillId="2" borderId="10" xfId="0" applyNumberFormat="1" applyFont="1" applyFill="1" applyBorder="1" applyAlignment="1" applyProtection="1">
      <alignment horizontal="center" vertical="center" wrapText="1" readingOrder="2"/>
      <protection hidden="1"/>
    </xf>
    <xf numFmtId="0" fontId="3" fillId="2" borderId="11" xfId="0" applyNumberFormat="1" applyFont="1" applyFill="1" applyBorder="1" applyAlignment="1" applyProtection="1">
      <alignment horizontal="center" vertical="center" wrapText="1" readingOrder="2"/>
      <protection hidden="1"/>
    </xf>
    <xf numFmtId="0" fontId="3" fillId="2" borderId="12" xfId="0" applyNumberFormat="1" applyFont="1" applyFill="1" applyBorder="1" applyAlignment="1" applyProtection="1">
      <alignment horizontal="center" vertical="center" wrapText="1" readingOrder="2"/>
      <protection hidden="1"/>
    </xf>
    <xf numFmtId="0" fontId="2" fillId="2" borderId="2" xfId="0" applyFont="1" applyFill="1" applyBorder="1" applyAlignment="1" applyProtection="1">
      <alignment horizontal="center" vertical="center" wrapText="1" readingOrder="2"/>
      <protection hidden="1"/>
    </xf>
    <xf numFmtId="0" fontId="2" fillId="2" borderId="3" xfId="0" applyFont="1" applyFill="1" applyBorder="1" applyAlignment="1" applyProtection="1">
      <alignment horizontal="center" vertical="center" wrapText="1" readingOrder="2"/>
      <protection hidden="1"/>
    </xf>
    <xf numFmtId="0" fontId="2" fillId="2" borderId="7" xfId="0" applyFont="1" applyFill="1" applyBorder="1" applyAlignment="1" applyProtection="1">
      <alignment horizontal="center" vertical="center" wrapText="1" readingOrder="2"/>
      <protection hidden="1"/>
    </xf>
    <xf numFmtId="0" fontId="2" fillId="2" borderId="8" xfId="0" applyFont="1" applyFill="1" applyBorder="1" applyAlignment="1" applyProtection="1">
      <alignment horizontal="center" vertical="center" wrapText="1" readingOrder="2"/>
      <protection hidden="1"/>
    </xf>
    <xf numFmtId="0" fontId="2" fillId="2" borderId="14" xfId="0" applyFont="1" applyFill="1" applyBorder="1" applyAlignment="1" applyProtection="1">
      <alignment horizontal="center" vertical="center" wrapText="1" readingOrder="2"/>
      <protection hidden="1"/>
    </xf>
    <xf numFmtId="0" fontId="2" fillId="2" borderId="15" xfId="0" applyFont="1" applyFill="1" applyBorder="1" applyAlignment="1" applyProtection="1">
      <alignment horizontal="center" vertical="center" wrapText="1" readingOrder="2"/>
      <protection hidden="1"/>
    </xf>
    <xf numFmtId="0" fontId="2" fillId="2" borderId="5" xfId="0" applyFont="1" applyFill="1" applyBorder="1" applyAlignment="1" applyProtection="1">
      <alignment horizontal="center" vertical="center" wrapText="1" readingOrder="2"/>
      <protection hidden="1"/>
    </xf>
    <xf numFmtId="0" fontId="2" fillId="4" borderId="17" xfId="0" applyFont="1" applyFill="1" applyBorder="1" applyAlignment="1" applyProtection="1">
      <alignment horizontal="center" vertical="top" wrapText="1" readingOrder="2"/>
      <protection hidden="1"/>
    </xf>
    <xf numFmtId="0" fontId="2" fillId="4" borderId="18" xfId="0" applyFont="1" applyFill="1" applyBorder="1" applyAlignment="1" applyProtection="1">
      <alignment horizontal="center" vertical="top" wrapText="1" readingOrder="2"/>
      <protection hidden="1"/>
    </xf>
    <xf numFmtId="9" fontId="4" fillId="5" borderId="4" xfId="1" applyFont="1" applyFill="1" applyBorder="1" applyAlignment="1" applyProtection="1">
      <alignment horizontal="center" vertical="center" wrapText="1" readingOrder="2"/>
      <protection hidden="1"/>
    </xf>
    <xf numFmtId="9" fontId="4" fillId="5" borderId="23" xfId="1" applyFont="1" applyFill="1" applyBorder="1" applyAlignment="1" applyProtection="1">
      <alignment horizontal="center" vertical="center" wrapText="1" readingOrder="2"/>
      <protection hidden="1"/>
    </xf>
    <xf numFmtId="9" fontId="4" fillId="5" borderId="34" xfId="1" applyFont="1" applyFill="1" applyBorder="1" applyAlignment="1" applyProtection="1">
      <alignment horizontal="center" vertical="center" wrapText="1" readingOrder="2"/>
      <protection hidden="1"/>
    </xf>
    <xf numFmtId="0" fontId="3" fillId="5" borderId="20" xfId="0" applyFont="1" applyFill="1" applyBorder="1" applyAlignment="1" applyProtection="1">
      <alignment horizontal="center" vertical="center" wrapText="1" readingOrder="2"/>
      <protection hidden="1"/>
    </xf>
    <xf numFmtId="0" fontId="3" fillId="5" borderId="25" xfId="0" applyFont="1" applyFill="1" applyBorder="1" applyAlignment="1" applyProtection="1">
      <alignment horizontal="center" vertical="center" wrapText="1" readingOrder="2"/>
      <protection hidden="1"/>
    </xf>
    <xf numFmtId="0" fontId="3" fillId="5" borderId="29" xfId="0" applyFont="1" applyFill="1" applyBorder="1" applyAlignment="1" applyProtection="1">
      <alignment horizontal="center" vertical="center" wrapText="1" readingOrder="2"/>
      <protection hidden="1"/>
    </xf>
    <xf numFmtId="0" fontId="5" fillId="7" borderId="21" xfId="0" applyFont="1" applyFill="1" applyBorder="1" applyAlignment="1" applyProtection="1">
      <alignment horizontal="center" vertical="center" wrapText="1" readingOrder="2"/>
      <protection hidden="1"/>
    </xf>
    <xf numFmtId="0" fontId="5" fillId="7" borderId="22" xfId="0" applyFont="1" applyFill="1" applyBorder="1" applyAlignment="1" applyProtection="1">
      <alignment horizontal="center" vertical="center" wrapText="1" readingOrder="2"/>
      <protection hidden="1"/>
    </xf>
    <xf numFmtId="0" fontId="5" fillId="7" borderId="26" xfId="0" applyFont="1" applyFill="1" applyBorder="1" applyAlignment="1" applyProtection="1">
      <alignment horizontal="center" vertical="center" wrapText="1" readingOrder="2"/>
      <protection hidden="1"/>
    </xf>
    <xf numFmtId="0" fontId="5" fillId="7" borderId="27" xfId="0" applyFont="1" applyFill="1" applyBorder="1" applyAlignment="1" applyProtection="1">
      <alignment horizontal="center" vertical="center" wrapText="1" readingOrder="2"/>
      <protection hidden="1"/>
    </xf>
    <xf numFmtId="0" fontId="5" fillId="7" borderId="30" xfId="0" applyFont="1" applyFill="1" applyBorder="1" applyAlignment="1" applyProtection="1">
      <alignment horizontal="center" vertical="center" wrapText="1" readingOrder="2"/>
      <protection hidden="1"/>
    </xf>
    <xf numFmtId="0" fontId="5" fillId="7" borderId="31" xfId="0" applyFont="1" applyFill="1" applyBorder="1" applyAlignment="1" applyProtection="1">
      <alignment horizontal="center" vertical="center" wrapText="1" readingOrder="2"/>
      <protection hidden="1"/>
    </xf>
    <xf numFmtId="0" fontId="2" fillId="3" borderId="17" xfId="0" applyFont="1" applyFill="1" applyBorder="1" applyAlignment="1" applyProtection="1">
      <alignment horizontal="center" vertical="center" wrapText="1" readingOrder="2"/>
      <protection hidden="1"/>
    </xf>
    <xf numFmtId="0" fontId="2" fillId="3" borderId="18" xfId="0" applyFont="1" applyFill="1" applyBorder="1" applyAlignment="1" applyProtection="1">
      <alignment horizontal="center" vertical="center" wrapText="1" readingOrder="2"/>
      <protection hidden="1"/>
    </xf>
    <xf numFmtId="0" fontId="2" fillId="4" borderId="17" xfId="0" applyFont="1" applyFill="1" applyBorder="1" applyAlignment="1" applyProtection="1">
      <alignment horizontal="center" vertical="center" wrapText="1" readingOrder="2"/>
      <protection hidden="1"/>
    </xf>
    <xf numFmtId="0" fontId="2" fillId="4" borderId="38" xfId="0" applyFont="1" applyFill="1" applyBorder="1" applyAlignment="1" applyProtection="1">
      <alignment horizontal="center" vertical="center" wrapText="1" readingOrder="2"/>
      <protection hidden="1"/>
    </xf>
    <xf numFmtId="0" fontId="9" fillId="7" borderId="21" xfId="0" applyFont="1" applyFill="1" applyBorder="1" applyAlignment="1" applyProtection="1">
      <alignment horizontal="center" vertical="center" wrapText="1" readingOrder="2"/>
      <protection hidden="1"/>
    </xf>
    <xf numFmtId="0" fontId="9" fillId="7" borderId="40" xfId="0" applyFont="1" applyFill="1" applyBorder="1" applyAlignment="1" applyProtection="1">
      <alignment horizontal="center" vertical="center" wrapText="1" readingOrder="2"/>
      <protection hidden="1"/>
    </xf>
    <xf numFmtId="0" fontId="9" fillId="7" borderId="26" xfId="0" applyFont="1" applyFill="1" applyBorder="1" applyAlignment="1" applyProtection="1">
      <alignment horizontal="center" vertical="center" wrapText="1" readingOrder="2"/>
      <protection hidden="1"/>
    </xf>
    <xf numFmtId="0" fontId="9" fillId="7" borderId="0" xfId="0" applyFont="1" applyFill="1" applyBorder="1" applyAlignment="1" applyProtection="1">
      <alignment horizontal="center" vertical="center" wrapText="1" readingOrder="2"/>
      <protection hidden="1"/>
    </xf>
    <xf numFmtId="0" fontId="9" fillId="7" borderId="30" xfId="0" applyFont="1" applyFill="1" applyBorder="1" applyAlignment="1" applyProtection="1">
      <alignment horizontal="center" vertical="center" wrapText="1" readingOrder="2"/>
      <protection hidden="1"/>
    </xf>
    <xf numFmtId="0" fontId="9" fillId="7" borderId="41" xfId="0" applyFont="1" applyFill="1" applyBorder="1" applyAlignment="1" applyProtection="1">
      <alignment horizontal="center" vertical="center" wrapText="1" readingOrder="2"/>
      <protection hidden="1"/>
    </xf>
    <xf numFmtId="0" fontId="11" fillId="0" borderId="9" xfId="0" applyFont="1" applyBorder="1" applyAlignment="1">
      <alignment horizontal="center" vertical="center"/>
    </xf>
    <xf numFmtId="0" fontId="11" fillId="0" borderId="45" xfId="0" applyFont="1" applyBorder="1" applyAlignment="1">
      <alignment horizontal="center" vertical="center"/>
    </xf>
    <xf numFmtId="0" fontId="11" fillId="0" borderId="46" xfId="0" applyFont="1" applyBorder="1" applyAlignment="1">
      <alignment horizontal="center" vertical="center"/>
    </xf>
    <xf numFmtId="0" fontId="11" fillId="11" borderId="24" xfId="0" applyFont="1" applyFill="1" applyBorder="1" applyAlignment="1">
      <alignment horizontal="center"/>
    </xf>
    <xf numFmtId="2" fontId="12" fillId="0" borderId="44" xfId="0" applyNumberFormat="1" applyFont="1" applyBorder="1" applyAlignment="1">
      <alignment horizontal="center"/>
    </xf>
    <xf numFmtId="2" fontId="12" fillId="0" borderId="41" xfId="0" applyNumberFormat="1" applyFont="1" applyBorder="1" applyAlignment="1">
      <alignment horizontal="center"/>
    </xf>
    <xf numFmtId="2" fontId="12" fillId="0" borderId="31" xfId="0" applyNumberFormat="1" applyFont="1" applyBorder="1" applyAlignment="1">
      <alignment horizontal="center"/>
    </xf>
    <xf numFmtId="0" fontId="3" fillId="5" borderId="42" xfId="0" applyFont="1" applyFill="1" applyBorder="1" applyAlignment="1" applyProtection="1">
      <alignment horizontal="center" vertical="center" wrapText="1" readingOrder="2"/>
      <protection hidden="1"/>
    </xf>
    <xf numFmtId="0" fontId="3" fillId="5" borderId="0" xfId="0" applyFont="1" applyFill="1" applyBorder="1" applyAlignment="1" applyProtection="1">
      <alignment horizontal="center" vertical="center" wrapText="1" readingOrder="2"/>
      <protection hidden="1"/>
    </xf>
    <xf numFmtId="0" fontId="3" fillId="5" borderId="11" xfId="0" applyFont="1" applyFill="1" applyBorder="1" applyAlignment="1" applyProtection="1">
      <alignment horizontal="center" vertical="center" wrapText="1" readingOrder="2"/>
      <protection hidden="1"/>
    </xf>
    <xf numFmtId="9" fontId="4" fillId="5" borderId="19" xfId="1" applyFont="1" applyFill="1" applyBorder="1" applyAlignment="1" applyProtection="1">
      <alignment horizontal="center" vertical="center" wrapText="1" readingOrder="2"/>
      <protection hidden="1"/>
    </xf>
    <xf numFmtId="9" fontId="4" fillId="5" borderId="16" xfId="1" applyFont="1" applyFill="1" applyBorder="1" applyAlignment="1" applyProtection="1">
      <alignment horizontal="center" vertical="center" wrapText="1" readingOrder="2"/>
      <protection hidden="1"/>
    </xf>
    <xf numFmtId="9" fontId="4" fillId="5" borderId="48" xfId="1" applyFont="1" applyFill="1" applyBorder="1" applyAlignment="1" applyProtection="1">
      <alignment horizontal="center" vertical="center" wrapText="1" readingOrder="2"/>
      <protection hidden="1"/>
    </xf>
    <xf numFmtId="0" fontId="9" fillId="7" borderId="42" xfId="0" applyFont="1" applyFill="1" applyBorder="1" applyAlignment="1" applyProtection="1">
      <alignment horizontal="center" vertical="center" wrapText="1" readingOrder="2"/>
      <protection hidden="1"/>
    </xf>
    <xf numFmtId="0" fontId="9" fillId="7" borderId="49" xfId="0" applyFont="1" applyFill="1" applyBorder="1" applyAlignment="1" applyProtection="1">
      <alignment horizontal="center" vertical="center" wrapText="1" readingOrder="2"/>
      <protection hidden="1"/>
    </xf>
    <xf numFmtId="0" fontId="9" fillId="7" borderId="27" xfId="0" applyFont="1" applyFill="1" applyBorder="1" applyAlignment="1" applyProtection="1">
      <alignment horizontal="center" vertical="center" wrapText="1" readingOrder="2"/>
      <protection hidden="1"/>
    </xf>
    <xf numFmtId="0" fontId="9" fillId="7" borderId="11" xfId="0" applyFont="1" applyFill="1" applyBorder="1" applyAlignment="1" applyProtection="1">
      <alignment horizontal="center" vertical="center" wrapText="1" readingOrder="2"/>
      <protection hidden="1"/>
    </xf>
    <xf numFmtId="0" fontId="9" fillId="7" borderId="12" xfId="0" applyFont="1" applyFill="1" applyBorder="1" applyAlignment="1" applyProtection="1">
      <alignment horizontal="center" vertical="center" wrapText="1" readingOrder="2"/>
      <protection hidden="1"/>
    </xf>
    <xf numFmtId="0" fontId="11" fillId="0" borderId="24" xfId="0" applyFont="1" applyBorder="1" applyAlignment="1">
      <alignment horizontal="center" vertical="center"/>
    </xf>
    <xf numFmtId="0" fontId="3" fillId="5" borderId="39" xfId="0" applyFont="1" applyFill="1" applyBorder="1" applyAlignment="1" applyProtection="1">
      <alignment horizontal="center" vertical="center" wrapText="1" readingOrder="2"/>
      <protection hidden="1"/>
    </xf>
    <xf numFmtId="0" fontId="23" fillId="0" borderId="17" xfId="0" applyFont="1" applyBorder="1" applyAlignment="1">
      <alignment horizontal="center" vertical="center"/>
    </xf>
    <xf numFmtId="0" fontId="23" fillId="0" borderId="18" xfId="0" applyFont="1" applyBorder="1" applyAlignment="1">
      <alignment horizontal="center" vertical="center"/>
    </xf>
    <xf numFmtId="0" fontId="21" fillId="15" borderId="1" xfId="0" applyFont="1" applyFill="1" applyBorder="1" applyAlignment="1">
      <alignment horizontal="center" vertical="center" wrapText="1"/>
    </xf>
    <xf numFmtId="0" fontId="21" fillId="15" borderId="22" xfId="0" applyFont="1" applyFill="1" applyBorder="1" applyAlignment="1">
      <alignment horizontal="center" vertical="center" wrapText="1"/>
    </xf>
    <xf numFmtId="0" fontId="21" fillId="15" borderId="44" xfId="0" applyFont="1" applyFill="1" applyBorder="1" applyAlignment="1">
      <alignment horizontal="center" vertical="center" wrapText="1"/>
    </xf>
    <xf numFmtId="0" fontId="21" fillId="15" borderId="31" xfId="0" applyFont="1" applyFill="1" applyBorder="1" applyAlignment="1">
      <alignment horizontal="center" vertical="center" wrapText="1"/>
    </xf>
    <xf numFmtId="0" fontId="19" fillId="14" borderId="19" xfId="0" applyFont="1" applyFill="1" applyBorder="1" applyAlignment="1">
      <alignment horizontal="center" vertical="center" wrapText="1"/>
    </xf>
    <xf numFmtId="0" fontId="19" fillId="14" borderId="16" xfId="0" applyFont="1" applyFill="1" applyBorder="1" applyAlignment="1">
      <alignment horizontal="center" vertical="center" wrapText="1"/>
    </xf>
    <xf numFmtId="0" fontId="25" fillId="12" borderId="17" xfId="0" applyFont="1" applyFill="1" applyBorder="1" applyAlignment="1">
      <alignment horizontal="center" vertical="center" wrapText="1"/>
    </xf>
    <xf numFmtId="0" fontId="25" fillId="12" borderId="38" xfId="0" applyFont="1" applyFill="1" applyBorder="1" applyAlignment="1">
      <alignment horizontal="center" vertical="center" wrapText="1"/>
    </xf>
    <xf numFmtId="0" fontId="19" fillId="13" borderId="17" xfId="0" applyFont="1" applyFill="1" applyBorder="1" applyAlignment="1" applyProtection="1">
      <alignment horizontal="center" vertical="center" readingOrder="2"/>
      <protection hidden="1"/>
    </xf>
    <xf numFmtId="0" fontId="19" fillId="13" borderId="18" xfId="0" applyFont="1" applyFill="1" applyBorder="1" applyAlignment="1" applyProtection="1">
      <alignment horizontal="center" vertical="center" readingOrder="2"/>
      <protection hidden="1"/>
    </xf>
    <xf numFmtId="0" fontId="20" fillId="14" borderId="1" xfId="0" applyFont="1" applyFill="1" applyBorder="1" applyAlignment="1">
      <alignment horizontal="center" vertical="center" wrapText="1"/>
    </xf>
    <xf numFmtId="0" fontId="20" fillId="14" borderId="22" xfId="0" applyFont="1" applyFill="1" applyBorder="1" applyAlignment="1">
      <alignment horizontal="center" vertical="center" wrapText="1"/>
    </xf>
    <xf numFmtId="0" fontId="20" fillId="14" borderId="6" xfId="0" applyFont="1" applyFill="1" applyBorder="1" applyAlignment="1">
      <alignment horizontal="center" vertical="center" wrapText="1"/>
    </xf>
    <xf numFmtId="0" fontId="20" fillId="14" borderId="27" xfId="0" applyFont="1" applyFill="1" applyBorder="1" applyAlignment="1">
      <alignment horizontal="center" vertical="center" wrapText="1"/>
    </xf>
    <xf numFmtId="0" fontId="19" fillId="2" borderId="19" xfId="0" applyFont="1" applyFill="1" applyBorder="1" applyAlignment="1" applyProtection="1">
      <alignment horizontal="center" vertical="center" wrapText="1"/>
      <protection hidden="1"/>
    </xf>
    <xf numFmtId="0" fontId="19" fillId="2" borderId="48" xfId="0" applyFont="1" applyFill="1" applyBorder="1" applyAlignment="1" applyProtection="1">
      <alignment horizontal="center" vertical="center" wrapText="1"/>
      <protection hidden="1"/>
    </xf>
    <xf numFmtId="0" fontId="22" fillId="18" borderId="10" xfId="0" applyFont="1" applyFill="1" applyBorder="1" applyAlignment="1">
      <alignment horizontal="center"/>
    </xf>
    <xf numFmtId="0" fontId="22" fillId="18" borderId="12" xfId="0" applyFont="1" applyFill="1" applyBorder="1" applyAlignment="1">
      <alignment horizontal="center"/>
    </xf>
    <xf numFmtId="0" fontId="22" fillId="14" borderId="24" xfId="0" applyFont="1" applyFill="1" applyBorder="1" applyAlignment="1">
      <alignment horizontal="center" vertical="center" wrapText="1"/>
    </xf>
    <xf numFmtId="0" fontId="18" fillId="15" borderId="33" xfId="0" applyFont="1" applyFill="1" applyBorder="1" applyAlignment="1">
      <alignment horizontal="center"/>
    </xf>
    <xf numFmtId="0" fontId="18" fillId="15" borderId="54" xfId="0" applyFont="1" applyFill="1" applyBorder="1" applyAlignment="1">
      <alignment horizontal="center"/>
    </xf>
    <xf numFmtId="0" fontId="18" fillId="15" borderId="24" xfId="0" applyFont="1" applyFill="1" applyBorder="1" applyAlignment="1">
      <alignment horizontal="center"/>
    </xf>
    <xf numFmtId="0" fontId="22" fillId="13" borderId="1" xfId="0" applyFont="1" applyFill="1" applyBorder="1" applyAlignment="1">
      <alignment horizontal="center" vertical="center" wrapText="1"/>
    </xf>
    <xf numFmtId="0" fontId="22" fillId="13" borderId="22" xfId="0" applyFont="1" applyFill="1" applyBorder="1" applyAlignment="1">
      <alignment horizontal="center" vertical="center" wrapText="1"/>
    </xf>
    <xf numFmtId="0" fontId="22" fillId="13" borderId="17" xfId="0" applyFont="1" applyFill="1" applyBorder="1" applyAlignment="1" applyProtection="1">
      <alignment horizontal="center" vertical="center" wrapText="1" readingOrder="2"/>
      <protection hidden="1"/>
    </xf>
    <xf numFmtId="0" fontId="22" fillId="13" borderId="18" xfId="0" applyFont="1" applyFill="1" applyBorder="1" applyAlignment="1" applyProtection="1">
      <alignment horizontal="center" vertical="center" wrapText="1" readingOrder="2"/>
      <protection hidden="1"/>
    </xf>
    <xf numFmtId="0" fontId="22" fillId="13" borderId="38" xfId="0" applyFont="1" applyFill="1" applyBorder="1" applyAlignment="1" applyProtection="1">
      <alignment horizontal="center" vertical="center" wrapText="1" readingOrder="2"/>
      <protection hidden="1"/>
    </xf>
    <xf numFmtId="0" fontId="22" fillId="13" borderId="17" xfId="0" applyFont="1" applyFill="1" applyBorder="1" applyAlignment="1">
      <alignment horizontal="center" vertical="center" wrapText="1"/>
    </xf>
    <xf numFmtId="0" fontId="22" fillId="13" borderId="18" xfId="0" applyFont="1" applyFill="1" applyBorder="1" applyAlignment="1">
      <alignment horizontal="center" vertical="center" wrapText="1"/>
    </xf>
    <xf numFmtId="164" fontId="7" fillId="8" borderId="58" xfId="0" applyNumberFormat="1" applyFont="1" applyFill="1" applyBorder="1" applyAlignment="1" applyProtection="1">
      <alignment horizontal="center" vertical="center" wrapText="1" readingOrder="2"/>
      <protection hidden="1"/>
    </xf>
    <xf numFmtId="164" fontId="7" fillId="8" borderId="25" xfId="0" applyNumberFormat="1" applyFont="1" applyFill="1" applyBorder="1" applyAlignment="1" applyProtection="1">
      <alignment horizontal="center" vertical="center" wrapText="1" readingOrder="2"/>
      <protection hidden="1"/>
    </xf>
    <xf numFmtId="164" fontId="8" fillId="8" borderId="56" xfId="0" applyNumberFormat="1" applyFont="1" applyFill="1" applyBorder="1" applyAlignment="1" applyProtection="1">
      <alignment horizontal="center" vertical="center" wrapText="1" readingOrder="2"/>
      <protection hidden="1"/>
    </xf>
    <xf numFmtId="164" fontId="2" fillId="6" borderId="36" xfId="0" applyNumberFormat="1" applyFont="1" applyFill="1" applyBorder="1" applyAlignment="1" applyProtection="1">
      <alignment horizontal="center" vertical="center" wrapText="1" readingOrder="2"/>
      <protection hidden="1"/>
    </xf>
    <xf numFmtId="0" fontId="16" fillId="10" borderId="17" xfId="0" applyNumberFormat="1" applyFont="1" applyFill="1" applyBorder="1" applyAlignment="1" applyProtection="1">
      <alignment horizontal="center" vertical="center" wrapText="1" readingOrder="2"/>
      <protection locked="0"/>
    </xf>
    <xf numFmtId="2" fontId="10" fillId="10" borderId="62" xfId="0" applyNumberFormat="1" applyFont="1" applyFill="1" applyBorder="1" applyAlignment="1" applyProtection="1">
      <alignment vertical="center" wrapText="1" readingOrder="2"/>
      <protection locked="0"/>
    </xf>
    <xf numFmtId="1" fontId="17" fillId="6" borderId="43" xfId="0" applyNumberFormat="1" applyFont="1" applyFill="1" applyBorder="1" applyAlignment="1" applyProtection="1">
      <alignment horizontal="center" vertical="center" wrapText="1" readingOrder="2"/>
      <protection hidden="1"/>
    </xf>
    <xf numFmtId="0" fontId="10" fillId="10" borderId="63" xfId="0" applyNumberFormat="1" applyFont="1" applyFill="1" applyBorder="1" applyAlignment="1" applyProtection="1">
      <alignment horizontal="center" vertical="center" wrapText="1" readingOrder="2"/>
      <protection locked="0"/>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37"/>
  <sheetViews>
    <sheetView rightToLeft="1" tabSelected="1" topLeftCell="A17" zoomScale="80" zoomScaleNormal="80" workbookViewId="0">
      <selection activeCell="E37" sqref="E37:G37"/>
    </sheetView>
  </sheetViews>
  <sheetFormatPr defaultRowHeight="14.25" x14ac:dyDescent="0.2"/>
  <cols>
    <col min="1" max="1" width="8.375" customWidth="1"/>
    <col min="3" max="3" width="76.75" customWidth="1"/>
    <col min="4" max="4" width="10.25" customWidth="1"/>
    <col min="5" max="5" width="11.375" customWidth="1"/>
    <col min="6" max="6" width="8.5" customWidth="1"/>
    <col min="7" max="7" width="9.375" customWidth="1"/>
    <col min="8" max="8" width="11.375" customWidth="1"/>
    <col min="10" max="10" width="11.25" bestFit="1" customWidth="1"/>
    <col min="11" max="11" width="11.375" customWidth="1"/>
    <col min="13" max="13" width="11.25" bestFit="1" customWidth="1"/>
  </cols>
  <sheetData>
    <row r="1" spans="1:13" ht="16.5" customHeight="1" x14ac:dyDescent="0.2">
      <c r="A1" s="1"/>
      <c r="B1" s="70" t="s">
        <v>0</v>
      </c>
      <c r="C1" s="71"/>
      <c r="D1" s="2" t="s">
        <v>1</v>
      </c>
      <c r="E1" s="70">
        <v>1</v>
      </c>
      <c r="F1" s="76"/>
      <c r="G1" s="71"/>
      <c r="H1" s="70">
        <v>3</v>
      </c>
      <c r="I1" s="76"/>
      <c r="J1" s="71"/>
      <c r="K1" s="70">
        <v>4</v>
      </c>
      <c r="L1" s="76"/>
      <c r="M1" s="71"/>
    </row>
    <row r="2" spans="1:13" ht="33" customHeight="1" thickBot="1" x14ac:dyDescent="0.25">
      <c r="A2" s="3"/>
      <c r="B2" s="72"/>
      <c r="C2" s="73"/>
      <c r="D2" s="4" t="s">
        <v>2</v>
      </c>
      <c r="E2" s="64"/>
      <c r="F2" s="65"/>
      <c r="G2" s="66"/>
      <c r="H2" s="67"/>
      <c r="I2" s="68"/>
      <c r="J2" s="69"/>
      <c r="K2" s="64"/>
      <c r="L2" s="65"/>
      <c r="M2" s="66"/>
    </row>
    <row r="3" spans="1:13" ht="31.5" customHeight="1" thickBot="1" x14ac:dyDescent="0.25">
      <c r="A3" s="5" t="s">
        <v>3</v>
      </c>
      <c r="B3" s="74"/>
      <c r="C3" s="75"/>
      <c r="D3" s="6" t="s">
        <v>4</v>
      </c>
      <c r="E3" s="6" t="s">
        <v>5</v>
      </c>
      <c r="F3" s="6" t="s">
        <v>6</v>
      </c>
      <c r="G3" s="7" t="s">
        <v>7</v>
      </c>
      <c r="H3" s="6" t="s">
        <v>5</v>
      </c>
      <c r="I3" s="6" t="s">
        <v>6</v>
      </c>
      <c r="J3" s="7" t="s">
        <v>7</v>
      </c>
      <c r="K3" s="6" t="s">
        <v>5</v>
      </c>
      <c r="L3" s="6" t="s">
        <v>6</v>
      </c>
      <c r="M3" s="7" t="s">
        <v>7</v>
      </c>
    </row>
    <row r="4" spans="1:13" ht="28.5" customHeight="1" thickBot="1" x14ac:dyDescent="0.25">
      <c r="A4" s="8" t="s">
        <v>16</v>
      </c>
      <c r="B4" s="77" t="s">
        <v>8</v>
      </c>
      <c r="C4" s="78"/>
      <c r="D4" s="79">
        <v>0.2</v>
      </c>
      <c r="E4" s="9" t="s">
        <v>9</v>
      </c>
      <c r="F4" s="9" t="s">
        <v>10</v>
      </c>
      <c r="G4" s="10">
        <f>SUM(G5:G9)</f>
        <v>5.5</v>
      </c>
      <c r="H4" s="9" t="s">
        <v>9</v>
      </c>
      <c r="I4" s="9" t="s">
        <v>10</v>
      </c>
      <c r="J4" s="10">
        <f t="shared" ref="J4" si="0">SUM(J5:J9)</f>
        <v>0</v>
      </c>
      <c r="K4" s="9" t="s">
        <v>9</v>
      </c>
      <c r="L4" s="9" t="s">
        <v>10</v>
      </c>
      <c r="M4" s="10">
        <f t="shared" ref="M4" si="1">SUM(M5:M9)</f>
        <v>0</v>
      </c>
    </row>
    <row r="5" spans="1:13" ht="23.25" customHeight="1" x14ac:dyDescent="0.2">
      <c r="A5" s="82" t="s">
        <v>17</v>
      </c>
      <c r="B5" s="85" t="s">
        <v>19</v>
      </c>
      <c r="C5" s="86"/>
      <c r="D5" s="80"/>
      <c r="E5" s="11" t="s">
        <v>22</v>
      </c>
      <c r="F5" s="12" t="s">
        <v>20</v>
      </c>
      <c r="G5" s="13">
        <f>IF(F5="600+",2,IF(F5="400-600",1.5,IF(F5="200-400",1,0)))</f>
        <v>1.5</v>
      </c>
      <c r="H5" s="11" t="s">
        <v>22</v>
      </c>
      <c r="I5" s="12"/>
      <c r="J5" s="13">
        <f t="shared" ref="J5:M9" si="2">IF(I5="600+",2,IF(I5="400-600",1.5,IF(I5="200-400",1,0)))</f>
        <v>0</v>
      </c>
      <c r="K5" s="11" t="s">
        <v>22</v>
      </c>
      <c r="L5" s="12"/>
      <c r="M5" s="13">
        <f t="shared" ref="M5" si="3">IF(L5="600+",2,IF(L5="400-600",1.5,IF(L5="200-400",1,0)))</f>
        <v>0</v>
      </c>
    </row>
    <row r="6" spans="1:13" ht="21.75" customHeight="1" x14ac:dyDescent="0.2">
      <c r="A6" s="83"/>
      <c r="B6" s="87"/>
      <c r="C6" s="88"/>
      <c r="D6" s="80"/>
      <c r="E6" s="11" t="s">
        <v>23</v>
      </c>
      <c r="F6" s="12" t="s">
        <v>21</v>
      </c>
      <c r="G6" s="13">
        <f t="shared" ref="G6:G9" si="4">IF(F6="600+",2,IF(F6="400-600",1.5,IF(F6="200-400",1,0)))</f>
        <v>2</v>
      </c>
      <c r="H6" s="11" t="s">
        <v>23</v>
      </c>
      <c r="I6" s="12"/>
      <c r="J6" s="13">
        <f t="shared" si="2"/>
        <v>0</v>
      </c>
      <c r="K6" s="11" t="s">
        <v>23</v>
      </c>
      <c r="L6" s="12"/>
      <c r="M6" s="13">
        <f t="shared" si="2"/>
        <v>0</v>
      </c>
    </row>
    <row r="7" spans="1:13" ht="28.5" customHeight="1" x14ac:dyDescent="0.2">
      <c r="A7" s="83"/>
      <c r="B7" s="87"/>
      <c r="C7" s="88"/>
      <c r="D7" s="80"/>
      <c r="E7" s="11" t="s">
        <v>24</v>
      </c>
      <c r="F7" s="12" t="s">
        <v>21</v>
      </c>
      <c r="G7" s="13">
        <f t="shared" si="4"/>
        <v>2</v>
      </c>
      <c r="H7" s="11" t="s">
        <v>24</v>
      </c>
      <c r="I7" s="12"/>
      <c r="J7" s="13">
        <f t="shared" si="2"/>
        <v>0</v>
      </c>
      <c r="K7" s="11" t="s">
        <v>24</v>
      </c>
      <c r="L7" s="12"/>
      <c r="M7" s="13">
        <f t="shared" si="2"/>
        <v>0</v>
      </c>
    </row>
    <row r="8" spans="1:13" ht="23.25" customHeight="1" x14ac:dyDescent="0.2">
      <c r="A8" s="83"/>
      <c r="B8" s="87"/>
      <c r="C8" s="88"/>
      <c r="D8" s="80"/>
      <c r="E8" s="11" t="s">
        <v>25</v>
      </c>
      <c r="F8" s="12"/>
      <c r="G8" s="13">
        <f t="shared" si="4"/>
        <v>0</v>
      </c>
      <c r="H8" s="11" t="s">
        <v>25</v>
      </c>
      <c r="I8" s="12"/>
      <c r="J8" s="13">
        <f t="shared" si="2"/>
        <v>0</v>
      </c>
      <c r="K8" s="11" t="s">
        <v>25</v>
      </c>
      <c r="L8" s="12"/>
      <c r="M8" s="13">
        <f t="shared" si="2"/>
        <v>0</v>
      </c>
    </row>
    <row r="9" spans="1:13" ht="25.5" customHeight="1" thickBot="1" x14ac:dyDescent="0.25">
      <c r="A9" s="83"/>
      <c r="B9" s="87"/>
      <c r="C9" s="88"/>
      <c r="D9" s="80"/>
      <c r="E9" s="11" t="s">
        <v>26</v>
      </c>
      <c r="F9" s="12"/>
      <c r="G9" s="13">
        <f t="shared" si="4"/>
        <v>0</v>
      </c>
      <c r="H9" s="11" t="s">
        <v>26</v>
      </c>
      <c r="I9" s="12"/>
      <c r="J9" s="13">
        <f t="shared" si="2"/>
        <v>0</v>
      </c>
      <c r="K9" s="11" t="s">
        <v>26</v>
      </c>
      <c r="L9" s="12"/>
      <c r="M9" s="13">
        <f t="shared" si="2"/>
        <v>0</v>
      </c>
    </row>
    <row r="10" spans="1:13" ht="25.5" customHeight="1" thickBot="1" x14ac:dyDescent="0.25">
      <c r="A10" s="84"/>
      <c r="B10" s="89"/>
      <c r="C10" s="90"/>
      <c r="D10" s="80"/>
      <c r="E10" s="26" t="s">
        <v>9</v>
      </c>
      <c r="F10" s="26" t="s">
        <v>38</v>
      </c>
      <c r="G10" s="27">
        <f>SUM(G11:G15)</f>
        <v>8</v>
      </c>
      <c r="H10" s="26" t="s">
        <v>9</v>
      </c>
      <c r="I10" s="26" t="s">
        <v>38</v>
      </c>
      <c r="J10" s="27">
        <f>SUM(J11:J15)</f>
        <v>0</v>
      </c>
      <c r="K10" s="26" t="s">
        <v>9</v>
      </c>
      <c r="L10" s="26" t="s">
        <v>38</v>
      </c>
      <c r="M10" s="27">
        <f>SUM(M11:M15)</f>
        <v>0</v>
      </c>
    </row>
    <row r="11" spans="1:13" ht="27.75" customHeight="1" x14ac:dyDescent="0.2">
      <c r="A11" s="82" t="s">
        <v>18</v>
      </c>
      <c r="B11" s="85" t="s">
        <v>27</v>
      </c>
      <c r="C11" s="86"/>
      <c r="D11" s="80"/>
      <c r="E11" s="14" t="s">
        <v>22</v>
      </c>
      <c r="F11" s="15" t="s">
        <v>28</v>
      </c>
      <c r="G11" s="16">
        <f>IF(F11="מופע מקור",2,0)</f>
        <v>2</v>
      </c>
      <c r="H11" s="14" t="s">
        <v>22</v>
      </c>
      <c r="I11" s="15" t="s">
        <v>28</v>
      </c>
      <c r="J11" s="16"/>
      <c r="K11" s="14" t="s">
        <v>22</v>
      </c>
      <c r="L11" s="15"/>
      <c r="M11" s="16">
        <f>IF(L11="מופע מקור",2,0)</f>
        <v>0</v>
      </c>
    </row>
    <row r="12" spans="1:13" ht="21.75" customHeight="1" x14ac:dyDescent="0.2">
      <c r="A12" s="83"/>
      <c r="B12" s="87"/>
      <c r="C12" s="88"/>
      <c r="D12" s="80"/>
      <c r="E12" s="11" t="s">
        <v>23</v>
      </c>
      <c r="F12" s="15" t="s">
        <v>28</v>
      </c>
      <c r="G12" s="16">
        <f t="shared" ref="G12:G15" si="5">IF(F12="מופע מקור",2,0)</f>
        <v>2</v>
      </c>
      <c r="H12" s="11" t="s">
        <v>23</v>
      </c>
      <c r="I12" s="15" t="s">
        <v>28</v>
      </c>
      <c r="J12" s="16"/>
      <c r="K12" s="11" t="s">
        <v>23</v>
      </c>
      <c r="L12" s="15"/>
      <c r="M12" s="16">
        <f t="shared" ref="M12:M15" si="6">IF(L12="מופע מקור",2,0)</f>
        <v>0</v>
      </c>
    </row>
    <row r="13" spans="1:13" ht="24.75" customHeight="1" x14ac:dyDescent="0.2">
      <c r="A13" s="83"/>
      <c r="B13" s="87"/>
      <c r="C13" s="88"/>
      <c r="D13" s="80"/>
      <c r="E13" s="11" t="s">
        <v>24</v>
      </c>
      <c r="F13" s="15" t="s">
        <v>28</v>
      </c>
      <c r="G13" s="16">
        <f t="shared" si="5"/>
        <v>2</v>
      </c>
      <c r="H13" s="11" t="s">
        <v>24</v>
      </c>
      <c r="I13" s="15" t="s">
        <v>28</v>
      </c>
      <c r="J13" s="16"/>
      <c r="K13" s="11" t="s">
        <v>24</v>
      </c>
      <c r="L13" s="15"/>
      <c r="M13" s="16">
        <f t="shared" si="6"/>
        <v>0</v>
      </c>
    </row>
    <row r="14" spans="1:13" ht="36" customHeight="1" x14ac:dyDescent="0.2">
      <c r="A14" s="83"/>
      <c r="B14" s="87"/>
      <c r="C14" s="88"/>
      <c r="D14" s="81"/>
      <c r="E14" s="11" t="s">
        <v>25</v>
      </c>
      <c r="F14" s="15" t="s">
        <v>29</v>
      </c>
      <c r="G14" s="16">
        <f t="shared" si="5"/>
        <v>0</v>
      </c>
      <c r="H14" s="11" t="s">
        <v>25</v>
      </c>
      <c r="I14" s="15" t="s">
        <v>29</v>
      </c>
      <c r="J14" s="16"/>
      <c r="K14" s="11" t="s">
        <v>25</v>
      </c>
      <c r="L14" s="15"/>
      <c r="M14" s="16">
        <f t="shared" si="6"/>
        <v>0</v>
      </c>
    </row>
    <row r="15" spans="1:13" ht="20.25" customHeight="1" thickBot="1" x14ac:dyDescent="0.25">
      <c r="A15" s="83"/>
      <c r="B15" s="87"/>
      <c r="C15" s="88"/>
      <c r="D15" s="81"/>
      <c r="E15" s="11" t="s">
        <v>26</v>
      </c>
      <c r="F15" s="15" t="s">
        <v>28</v>
      </c>
      <c r="G15" s="16">
        <f t="shared" si="5"/>
        <v>2</v>
      </c>
      <c r="H15" s="11" t="s">
        <v>26</v>
      </c>
      <c r="I15" s="15" t="s">
        <v>28</v>
      </c>
      <c r="J15" s="16"/>
      <c r="K15" s="11" t="s">
        <v>26</v>
      </c>
      <c r="L15" s="15"/>
      <c r="M15" s="16">
        <f t="shared" si="6"/>
        <v>0</v>
      </c>
    </row>
    <row r="16" spans="1:13" ht="30" customHeight="1" thickBot="1" x14ac:dyDescent="0.25">
      <c r="A16" s="19" t="s">
        <v>30</v>
      </c>
      <c r="B16" s="93" t="s">
        <v>31</v>
      </c>
      <c r="C16" s="94"/>
      <c r="D16" s="111">
        <v>0.15</v>
      </c>
      <c r="E16" s="9" t="s">
        <v>5</v>
      </c>
      <c r="F16" s="9" t="s">
        <v>39</v>
      </c>
      <c r="G16" s="10">
        <f>SUM(G17:G26)</f>
        <v>1.5</v>
      </c>
      <c r="H16" s="9" t="s">
        <v>5</v>
      </c>
      <c r="I16" s="9" t="s">
        <v>39</v>
      </c>
      <c r="J16" s="10">
        <f t="shared" ref="J16" si="7">SUM(J17:J26)</f>
        <v>0</v>
      </c>
      <c r="K16" s="9" t="s">
        <v>5</v>
      </c>
      <c r="L16" s="9" t="s">
        <v>39</v>
      </c>
      <c r="M16" s="10">
        <f t="shared" ref="M16" si="8">SUM(M17:M26)</f>
        <v>0</v>
      </c>
    </row>
    <row r="17" spans="1:13" ht="23.25" customHeight="1" x14ac:dyDescent="0.2">
      <c r="A17" s="120" t="s">
        <v>42</v>
      </c>
      <c r="B17" s="95" t="s">
        <v>32</v>
      </c>
      <c r="C17" s="96"/>
      <c r="D17" s="112"/>
      <c r="E17" s="11" t="s">
        <v>22</v>
      </c>
      <c r="F17" s="12" t="s">
        <v>41</v>
      </c>
      <c r="G17" s="13">
        <f>IF(F17="שתיים ומעלה",1.5,0)</f>
        <v>1.5</v>
      </c>
      <c r="H17" s="11" t="s">
        <v>22</v>
      </c>
      <c r="I17" s="12"/>
      <c r="J17" s="13">
        <f t="shared" ref="J17:M26" si="9">IF(I17="שתיים ומעלה",1.5,0)</f>
        <v>0</v>
      </c>
      <c r="K17" s="11" t="s">
        <v>22</v>
      </c>
      <c r="L17" s="12"/>
      <c r="M17" s="13">
        <f t="shared" ref="M17" si="10">IF(L17="שתיים ומעלה",1.5,0)</f>
        <v>0</v>
      </c>
    </row>
    <row r="18" spans="1:13" ht="21" customHeight="1" x14ac:dyDescent="0.2">
      <c r="A18" s="83"/>
      <c r="B18" s="97"/>
      <c r="C18" s="98"/>
      <c r="D18" s="112"/>
      <c r="E18" s="11" t="s">
        <v>23</v>
      </c>
      <c r="F18" s="12" t="s">
        <v>40</v>
      </c>
      <c r="G18" s="13">
        <f t="shared" ref="G18:G26" si="11">IF(F18="שתיים ומעלה",1.5,0)</f>
        <v>0</v>
      </c>
      <c r="H18" s="11" t="s">
        <v>23</v>
      </c>
      <c r="I18" s="12"/>
      <c r="J18" s="13">
        <f t="shared" si="9"/>
        <v>0</v>
      </c>
      <c r="K18" s="11" t="s">
        <v>23</v>
      </c>
      <c r="L18" s="12"/>
      <c r="M18" s="13">
        <f t="shared" si="9"/>
        <v>0</v>
      </c>
    </row>
    <row r="19" spans="1:13" ht="18.75" customHeight="1" x14ac:dyDescent="0.2">
      <c r="A19" s="83"/>
      <c r="B19" s="97"/>
      <c r="C19" s="98"/>
      <c r="D19" s="112"/>
      <c r="E19" s="11" t="s">
        <v>24</v>
      </c>
      <c r="F19" s="12" t="s">
        <v>40</v>
      </c>
      <c r="G19" s="13">
        <f t="shared" si="11"/>
        <v>0</v>
      </c>
      <c r="H19" s="11" t="s">
        <v>24</v>
      </c>
      <c r="I19" s="12"/>
      <c r="J19" s="13">
        <f t="shared" si="9"/>
        <v>0</v>
      </c>
      <c r="K19" s="11" t="s">
        <v>24</v>
      </c>
      <c r="L19" s="12"/>
      <c r="M19" s="13">
        <f t="shared" si="9"/>
        <v>0</v>
      </c>
    </row>
    <row r="20" spans="1:13" ht="21.75" customHeight="1" x14ac:dyDescent="0.2">
      <c r="A20" s="83"/>
      <c r="B20" s="97"/>
      <c r="C20" s="98"/>
      <c r="D20" s="112"/>
      <c r="E20" s="11" t="s">
        <v>25</v>
      </c>
      <c r="F20" s="12" t="s">
        <v>40</v>
      </c>
      <c r="G20" s="13">
        <f t="shared" si="11"/>
        <v>0</v>
      </c>
      <c r="H20" s="11" t="s">
        <v>25</v>
      </c>
      <c r="I20" s="12"/>
      <c r="J20" s="13">
        <f t="shared" si="9"/>
        <v>0</v>
      </c>
      <c r="K20" s="11" t="s">
        <v>25</v>
      </c>
      <c r="L20" s="12"/>
      <c r="M20" s="13">
        <f t="shared" si="9"/>
        <v>0</v>
      </c>
    </row>
    <row r="21" spans="1:13" ht="21.75" customHeight="1" x14ac:dyDescent="0.2">
      <c r="A21" s="83"/>
      <c r="B21" s="97"/>
      <c r="C21" s="98"/>
      <c r="D21" s="112"/>
      <c r="E21" s="11" t="s">
        <v>26</v>
      </c>
      <c r="F21" s="12" t="s">
        <v>40</v>
      </c>
      <c r="G21" s="13">
        <f t="shared" si="11"/>
        <v>0</v>
      </c>
      <c r="H21" s="11" t="s">
        <v>26</v>
      </c>
      <c r="I21" s="12"/>
      <c r="J21" s="13">
        <f t="shared" si="9"/>
        <v>0</v>
      </c>
      <c r="K21" s="11" t="s">
        <v>26</v>
      </c>
      <c r="L21" s="12"/>
      <c r="M21" s="13">
        <f t="shared" si="9"/>
        <v>0</v>
      </c>
    </row>
    <row r="22" spans="1:13" ht="21.75" customHeight="1" x14ac:dyDescent="0.2">
      <c r="A22" s="83"/>
      <c r="B22" s="97"/>
      <c r="C22" s="98"/>
      <c r="D22" s="112"/>
      <c r="E22" s="11" t="s">
        <v>33</v>
      </c>
      <c r="F22" s="12" t="s">
        <v>40</v>
      </c>
      <c r="G22" s="13">
        <f t="shared" si="11"/>
        <v>0</v>
      </c>
      <c r="H22" s="11" t="s">
        <v>33</v>
      </c>
      <c r="I22" s="12"/>
      <c r="J22" s="13">
        <f t="shared" si="9"/>
        <v>0</v>
      </c>
      <c r="K22" s="11" t="s">
        <v>33</v>
      </c>
      <c r="L22" s="12"/>
      <c r="M22" s="13">
        <f t="shared" si="9"/>
        <v>0</v>
      </c>
    </row>
    <row r="23" spans="1:13" ht="21.75" customHeight="1" x14ac:dyDescent="0.2">
      <c r="A23" s="83"/>
      <c r="B23" s="97"/>
      <c r="C23" s="98"/>
      <c r="D23" s="112"/>
      <c r="E23" s="11" t="s">
        <v>34</v>
      </c>
      <c r="F23" s="12" t="s">
        <v>40</v>
      </c>
      <c r="G23" s="13">
        <f t="shared" si="11"/>
        <v>0</v>
      </c>
      <c r="H23" s="11" t="s">
        <v>34</v>
      </c>
      <c r="I23" s="12"/>
      <c r="J23" s="13">
        <f t="shared" si="9"/>
        <v>0</v>
      </c>
      <c r="K23" s="11" t="s">
        <v>34</v>
      </c>
      <c r="L23" s="12"/>
      <c r="M23" s="13">
        <f t="shared" si="9"/>
        <v>0</v>
      </c>
    </row>
    <row r="24" spans="1:13" ht="21.75" customHeight="1" x14ac:dyDescent="0.2">
      <c r="A24" s="83"/>
      <c r="B24" s="97"/>
      <c r="C24" s="98"/>
      <c r="D24" s="112"/>
      <c r="E24" s="11" t="s">
        <v>35</v>
      </c>
      <c r="F24" s="12" t="s">
        <v>40</v>
      </c>
      <c r="G24" s="13">
        <f t="shared" si="11"/>
        <v>0</v>
      </c>
      <c r="H24" s="11" t="s">
        <v>35</v>
      </c>
      <c r="I24" s="12"/>
      <c r="J24" s="13">
        <f t="shared" si="9"/>
        <v>0</v>
      </c>
      <c r="K24" s="11" t="s">
        <v>35</v>
      </c>
      <c r="L24" s="12"/>
      <c r="M24" s="13">
        <f t="shared" si="9"/>
        <v>0</v>
      </c>
    </row>
    <row r="25" spans="1:13" ht="21.75" customHeight="1" x14ac:dyDescent="0.2">
      <c r="A25" s="83"/>
      <c r="B25" s="97"/>
      <c r="C25" s="98"/>
      <c r="D25" s="112"/>
      <c r="E25" s="11" t="s">
        <v>36</v>
      </c>
      <c r="F25" s="12" t="s">
        <v>40</v>
      </c>
      <c r="G25" s="13">
        <f t="shared" si="11"/>
        <v>0</v>
      </c>
      <c r="H25" s="11" t="s">
        <v>36</v>
      </c>
      <c r="I25" s="12"/>
      <c r="J25" s="13">
        <f t="shared" si="9"/>
        <v>0</v>
      </c>
      <c r="K25" s="11" t="s">
        <v>36</v>
      </c>
      <c r="L25" s="12"/>
      <c r="M25" s="13">
        <f t="shared" si="9"/>
        <v>0</v>
      </c>
    </row>
    <row r="26" spans="1:13" ht="21.75" customHeight="1" thickBot="1" x14ac:dyDescent="0.25">
      <c r="A26" s="84"/>
      <c r="B26" s="99"/>
      <c r="C26" s="100"/>
      <c r="D26" s="113"/>
      <c r="E26" s="17" t="s">
        <v>37</v>
      </c>
      <c r="F26" s="18" t="s">
        <v>40</v>
      </c>
      <c r="G26" s="20">
        <f t="shared" si="11"/>
        <v>0</v>
      </c>
      <c r="H26" s="17" t="s">
        <v>37</v>
      </c>
      <c r="I26" s="18"/>
      <c r="J26" s="20">
        <f t="shared" si="9"/>
        <v>0</v>
      </c>
      <c r="K26" s="17" t="s">
        <v>37</v>
      </c>
      <c r="L26" s="18"/>
      <c r="M26" s="20">
        <f t="shared" si="9"/>
        <v>0</v>
      </c>
    </row>
    <row r="27" spans="1:13" ht="21.75" customHeight="1" thickBot="1" x14ac:dyDescent="0.25">
      <c r="A27" s="108" t="s">
        <v>18</v>
      </c>
      <c r="B27" s="114" t="s">
        <v>43</v>
      </c>
      <c r="C27" s="115"/>
      <c r="D27" s="111">
        <v>0.1</v>
      </c>
      <c r="E27" s="26" t="s">
        <v>9</v>
      </c>
      <c r="F27" s="26" t="s">
        <v>38</v>
      </c>
      <c r="G27" s="27">
        <f>SUM(G28:G32)</f>
        <v>8</v>
      </c>
      <c r="H27" s="26" t="s">
        <v>9</v>
      </c>
      <c r="I27" s="26" t="s">
        <v>38</v>
      </c>
      <c r="J27" s="27">
        <f>SUM(J28:J32)</f>
        <v>0</v>
      </c>
      <c r="K27" s="26" t="s">
        <v>9</v>
      </c>
      <c r="L27" s="26" t="s">
        <v>38</v>
      </c>
      <c r="M27" s="27">
        <f>SUM(M28:M32)</f>
        <v>0</v>
      </c>
    </row>
    <row r="28" spans="1:13" ht="32.25" customHeight="1" x14ac:dyDescent="0.2">
      <c r="A28" s="109"/>
      <c r="B28" s="98"/>
      <c r="C28" s="116"/>
      <c r="D28" s="112"/>
      <c r="E28" s="14" t="s">
        <v>22</v>
      </c>
      <c r="F28" s="15" t="s">
        <v>28</v>
      </c>
      <c r="G28" s="16">
        <f>IF(F28="מופע מקור",2,0)</f>
        <v>2</v>
      </c>
      <c r="H28" s="14" t="s">
        <v>22</v>
      </c>
      <c r="I28" s="15" t="s">
        <v>28</v>
      </c>
      <c r="J28" s="16"/>
      <c r="K28" s="14" t="s">
        <v>22</v>
      </c>
      <c r="L28" s="15"/>
      <c r="M28" s="16">
        <f>IF(L28="מופע מקור",2,0)</f>
        <v>0</v>
      </c>
    </row>
    <row r="29" spans="1:13" ht="36" customHeight="1" x14ac:dyDescent="0.2">
      <c r="A29" s="109"/>
      <c r="B29" s="98"/>
      <c r="C29" s="116"/>
      <c r="D29" s="112"/>
      <c r="E29" s="11" t="s">
        <v>23</v>
      </c>
      <c r="F29" s="15" t="s">
        <v>28</v>
      </c>
      <c r="G29" s="16">
        <f t="shared" ref="G29:G32" si="12">IF(F29="מופע מקור",2,0)</f>
        <v>2</v>
      </c>
      <c r="H29" s="11" t="s">
        <v>23</v>
      </c>
      <c r="I29" s="15" t="s">
        <v>28</v>
      </c>
      <c r="J29" s="16"/>
      <c r="K29" s="11" t="s">
        <v>23</v>
      </c>
      <c r="L29" s="15"/>
      <c r="M29" s="16">
        <f t="shared" ref="M29:M32" si="13">IF(L29="מופע מקור",2,0)</f>
        <v>0</v>
      </c>
    </row>
    <row r="30" spans="1:13" ht="36" customHeight="1" x14ac:dyDescent="0.2">
      <c r="A30" s="109"/>
      <c r="B30" s="98"/>
      <c r="C30" s="116"/>
      <c r="D30" s="112"/>
      <c r="E30" s="11" t="s">
        <v>24</v>
      </c>
      <c r="F30" s="15" t="s">
        <v>28</v>
      </c>
      <c r="G30" s="16">
        <f t="shared" si="12"/>
        <v>2</v>
      </c>
      <c r="H30" s="11" t="s">
        <v>24</v>
      </c>
      <c r="I30" s="15" t="s">
        <v>28</v>
      </c>
      <c r="J30" s="16"/>
      <c r="K30" s="11" t="s">
        <v>24</v>
      </c>
      <c r="L30" s="15"/>
      <c r="M30" s="16">
        <f t="shared" si="13"/>
        <v>0</v>
      </c>
    </row>
    <row r="31" spans="1:13" ht="36" customHeight="1" x14ac:dyDescent="0.2">
      <c r="A31" s="109"/>
      <c r="B31" s="98"/>
      <c r="C31" s="116"/>
      <c r="D31" s="112"/>
      <c r="E31" s="11" t="s">
        <v>25</v>
      </c>
      <c r="F31" s="15" t="s">
        <v>29</v>
      </c>
      <c r="G31" s="16">
        <f t="shared" si="12"/>
        <v>0</v>
      </c>
      <c r="H31" s="11" t="s">
        <v>25</v>
      </c>
      <c r="I31" s="15" t="s">
        <v>29</v>
      </c>
      <c r="J31" s="16"/>
      <c r="K31" s="11" t="s">
        <v>25</v>
      </c>
      <c r="L31" s="15"/>
      <c r="M31" s="16">
        <f t="shared" si="13"/>
        <v>0</v>
      </c>
    </row>
    <row r="32" spans="1:13" ht="36" customHeight="1" thickBot="1" x14ac:dyDescent="0.25">
      <c r="A32" s="110"/>
      <c r="B32" s="117"/>
      <c r="C32" s="118"/>
      <c r="D32" s="113"/>
      <c r="E32" s="152" t="s">
        <v>26</v>
      </c>
      <c r="F32" s="153" t="s">
        <v>28</v>
      </c>
      <c r="G32" s="154">
        <f t="shared" si="12"/>
        <v>2</v>
      </c>
      <c r="H32" s="152" t="s">
        <v>26</v>
      </c>
      <c r="I32" s="153" t="s">
        <v>28</v>
      </c>
      <c r="J32" s="154"/>
      <c r="K32" s="152" t="s">
        <v>26</v>
      </c>
      <c r="L32" s="153"/>
      <c r="M32" s="154">
        <f t="shared" si="13"/>
        <v>0</v>
      </c>
    </row>
    <row r="33" spans="1:13" ht="57.75" customHeight="1" thickBot="1" x14ac:dyDescent="0.25">
      <c r="A33" s="8" t="s">
        <v>44</v>
      </c>
      <c r="B33" s="91" t="s">
        <v>45</v>
      </c>
      <c r="C33" s="92"/>
      <c r="D33" s="21">
        <v>0.1</v>
      </c>
      <c r="E33" s="156" t="s">
        <v>46</v>
      </c>
      <c r="F33" s="157">
        <v>1</v>
      </c>
      <c r="G33" s="158">
        <f>(F33/MAX($F$33,$I$33,$L$33)*10)</f>
        <v>10</v>
      </c>
      <c r="H33" s="156" t="s">
        <v>46</v>
      </c>
      <c r="I33" s="157">
        <v>1</v>
      </c>
      <c r="J33" s="158">
        <f t="shared" ref="J33" si="14">(I33/MAX($F$33,$I$33,$L$33)*10)</f>
        <v>10</v>
      </c>
      <c r="K33" s="156" t="s">
        <v>46</v>
      </c>
      <c r="L33" s="157">
        <v>1</v>
      </c>
      <c r="M33" s="158">
        <f t="shared" ref="M33" si="15">(L33/MAX($F$33,$I$33,$L$33)*10)</f>
        <v>10</v>
      </c>
    </row>
    <row r="34" spans="1:13" ht="28.5" customHeight="1" thickBot="1" x14ac:dyDescent="0.25">
      <c r="A34" s="19" t="s">
        <v>11</v>
      </c>
      <c r="B34" s="91" t="s">
        <v>68</v>
      </c>
      <c r="C34" s="92"/>
      <c r="D34" s="23">
        <v>0.2</v>
      </c>
      <c r="E34" s="61" t="s">
        <v>69</v>
      </c>
      <c r="F34" s="159"/>
      <c r="G34" s="155">
        <f>'תכנית עבודה'!D8</f>
        <v>0</v>
      </c>
      <c r="H34" s="61" t="s">
        <v>69</v>
      </c>
      <c r="I34" s="159"/>
      <c r="J34" s="155">
        <f>'תכנית עבודה'!F8</f>
        <v>0</v>
      </c>
      <c r="K34" s="61" t="s">
        <v>69</v>
      </c>
      <c r="L34" s="159"/>
      <c r="M34" s="155">
        <f>'תכנית עבודה'!H8</f>
        <v>0</v>
      </c>
    </row>
    <row r="35" spans="1:13" ht="28.5" customHeight="1" thickBot="1" x14ac:dyDescent="0.25">
      <c r="A35" s="19" t="s">
        <v>67</v>
      </c>
      <c r="B35" s="91" t="s">
        <v>12</v>
      </c>
      <c r="C35" s="92"/>
      <c r="D35" s="23">
        <v>0.25</v>
      </c>
      <c r="E35" s="61" t="s">
        <v>13</v>
      </c>
      <c r="F35" s="62"/>
      <c r="G35" s="22">
        <f>ראיון!C13</f>
        <v>0</v>
      </c>
      <c r="H35" s="61" t="s">
        <v>13</v>
      </c>
      <c r="I35" s="63"/>
      <c r="J35" s="22">
        <f>ראיון!E13</f>
        <v>0</v>
      </c>
      <c r="K35" s="61" t="s">
        <v>13</v>
      </c>
      <c r="L35" s="63"/>
      <c r="M35" s="22">
        <f>ראיון!G13</f>
        <v>0</v>
      </c>
    </row>
    <row r="36" spans="1:13" ht="20.25" x14ac:dyDescent="0.3">
      <c r="B36" s="104" t="s">
        <v>14</v>
      </c>
      <c r="C36" s="104"/>
      <c r="D36" s="24">
        <f>SUM(D4:D34)</f>
        <v>0.75</v>
      </c>
      <c r="E36" s="105">
        <f>SUM(G35+G34+G33+G27+G16+G10+G4)</f>
        <v>33</v>
      </c>
      <c r="F36" s="106"/>
      <c r="G36" s="107"/>
      <c r="H36" s="105">
        <f t="shared" ref="H36" si="16">SUM(J35+J34+J33+J27+J16+J10+J4)</f>
        <v>10</v>
      </c>
      <c r="I36" s="106"/>
      <c r="J36" s="107"/>
      <c r="K36" s="105">
        <f t="shared" ref="K36" si="17">SUM(M35+M34+M33+M27+M16+M10+M4)</f>
        <v>10</v>
      </c>
      <c r="L36" s="106"/>
      <c r="M36" s="107"/>
    </row>
    <row r="37" spans="1:13" ht="24.75" customHeight="1" thickBot="1" x14ac:dyDescent="0.25">
      <c r="B37" s="119" t="s">
        <v>15</v>
      </c>
      <c r="C37" s="119"/>
      <c r="D37" s="25">
        <v>70</v>
      </c>
      <c r="E37" s="101" t="str">
        <f>IF(E36&gt;=$D$37,"V","X")</f>
        <v>X</v>
      </c>
      <c r="F37" s="102"/>
      <c r="G37" s="103"/>
      <c r="H37" s="101" t="str">
        <f t="shared" ref="H37" si="18">IF(H36&gt;=$D$37,"V","X")</f>
        <v>X</v>
      </c>
      <c r="I37" s="102"/>
      <c r="J37" s="103"/>
      <c r="K37" s="101" t="str">
        <f t="shared" ref="K37" si="19">IF(K36&gt;=$D$37,"V","X")</f>
        <v>X</v>
      </c>
      <c r="L37" s="102"/>
      <c r="M37" s="103"/>
    </row>
  </sheetData>
  <mergeCells count="37">
    <mergeCell ref="B35:C35"/>
    <mergeCell ref="E34:F34"/>
    <mergeCell ref="B34:C34"/>
    <mergeCell ref="E37:G37"/>
    <mergeCell ref="H37:J37"/>
    <mergeCell ref="K37:M37"/>
    <mergeCell ref="B36:C36"/>
    <mergeCell ref="E36:G36"/>
    <mergeCell ref="H36:J36"/>
    <mergeCell ref="K36:M36"/>
    <mergeCell ref="B37:C37"/>
    <mergeCell ref="A5:A10"/>
    <mergeCell ref="B5:C10"/>
    <mergeCell ref="A11:A15"/>
    <mergeCell ref="B11:C15"/>
    <mergeCell ref="B33:C33"/>
    <mergeCell ref="B16:C16"/>
    <mergeCell ref="B17:C26"/>
    <mergeCell ref="A27:A32"/>
    <mergeCell ref="D27:D32"/>
    <mergeCell ref="D16:D26"/>
    <mergeCell ref="B27:C32"/>
    <mergeCell ref="A17:A26"/>
    <mergeCell ref="B1:C3"/>
    <mergeCell ref="E1:G1"/>
    <mergeCell ref="H1:J1"/>
    <mergeCell ref="K1:M1"/>
    <mergeCell ref="B4:C4"/>
    <mergeCell ref="D4:D15"/>
    <mergeCell ref="E35:F35"/>
    <mergeCell ref="H35:I35"/>
    <mergeCell ref="K35:L35"/>
    <mergeCell ref="E2:G2"/>
    <mergeCell ref="H2:J2"/>
    <mergeCell ref="K2:M2"/>
    <mergeCell ref="H34:I34"/>
    <mergeCell ref="K34:L34"/>
  </mergeCells>
  <dataValidations count="3">
    <dataValidation type="list" allowBlank="1" showInputMessage="1" showErrorMessage="1" sqref="F5:F9 I5:I9 L5:L9">
      <formula1>" 200-400,400-600,600+, מתחת ל200"</formula1>
    </dataValidation>
    <dataValidation type="list" allowBlank="1" showInputMessage="1" showErrorMessage="1" sqref="F11:F15 I11:I15 L11:L15 F28:F32 I28:I32 L28:L32">
      <formula1>"מופע מקור, אחר"</formula1>
    </dataValidation>
    <dataValidation type="list" allowBlank="1" showInputMessage="1" showErrorMessage="1" sqref="I17:I26 L17:L26 F17:F26">
      <formula1>"אחת, שתיים ומעלה"</formula1>
    </dataValidation>
  </dataValidation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rightToLeft="1" topLeftCell="A5" zoomScale="70" zoomScaleNormal="70" workbookViewId="0">
      <selection activeCell="D8" sqref="D8:E8"/>
    </sheetView>
  </sheetViews>
  <sheetFormatPr defaultRowHeight="14.25" x14ac:dyDescent="0.2"/>
  <cols>
    <col min="2" max="2" width="51.625" customWidth="1"/>
    <col min="3" max="4" width="9.625" customWidth="1"/>
    <col min="5" max="5" width="31.375" customWidth="1"/>
    <col min="6" max="6" width="8.5" customWidth="1"/>
    <col min="7" max="7" width="35.375" customWidth="1"/>
    <col min="8" max="8" width="9.5" customWidth="1"/>
    <col min="9" max="9" width="35" customWidth="1"/>
  </cols>
  <sheetData>
    <row r="1" spans="1:9" ht="16.5" thickBot="1" x14ac:dyDescent="0.3">
      <c r="A1" s="28"/>
      <c r="B1" s="28"/>
      <c r="C1" s="28"/>
      <c r="D1" s="28"/>
      <c r="E1" s="28"/>
      <c r="F1" s="28"/>
      <c r="G1" s="28"/>
      <c r="H1" s="28"/>
      <c r="I1" s="28"/>
    </row>
    <row r="2" spans="1:9" ht="19.5" thickBot="1" x14ac:dyDescent="0.3">
      <c r="A2" s="29"/>
      <c r="B2" s="30"/>
      <c r="C2" s="30"/>
      <c r="D2" s="131"/>
      <c r="E2" s="132"/>
      <c r="F2" s="131"/>
      <c r="G2" s="132"/>
      <c r="H2" s="131"/>
      <c r="I2" s="132"/>
    </row>
    <row r="3" spans="1:9" ht="14.25" customHeight="1" x14ac:dyDescent="0.2">
      <c r="A3" s="133" t="s">
        <v>47</v>
      </c>
      <c r="B3" s="134"/>
      <c r="C3" s="137" t="s">
        <v>48</v>
      </c>
      <c r="D3" s="123"/>
      <c r="E3" s="124"/>
      <c r="F3" s="123"/>
      <c r="G3" s="124"/>
      <c r="H3" s="123"/>
      <c r="I3" s="124"/>
    </row>
    <row r="4" spans="1:9" ht="22.5" customHeight="1" thickBot="1" x14ac:dyDescent="0.25">
      <c r="A4" s="135"/>
      <c r="B4" s="136"/>
      <c r="C4" s="138"/>
      <c r="D4" s="125"/>
      <c r="E4" s="126"/>
      <c r="F4" s="125"/>
      <c r="G4" s="126"/>
      <c r="H4" s="125"/>
      <c r="I4" s="126"/>
    </row>
    <row r="5" spans="1:9" ht="35.25" customHeight="1" thickBot="1" x14ac:dyDescent="0.25">
      <c r="A5" s="31"/>
      <c r="B5" s="32"/>
      <c r="C5" s="33" t="s">
        <v>49</v>
      </c>
      <c r="D5" s="34" t="s">
        <v>50</v>
      </c>
      <c r="E5" s="35" t="s">
        <v>51</v>
      </c>
      <c r="F5" s="34" t="s">
        <v>50</v>
      </c>
      <c r="G5" s="35" t="s">
        <v>51</v>
      </c>
      <c r="H5" s="34" t="s">
        <v>50</v>
      </c>
      <c r="I5" s="35" t="s">
        <v>51</v>
      </c>
    </row>
    <row r="6" spans="1:9" ht="204.75" customHeight="1" x14ac:dyDescent="0.2">
      <c r="A6" s="127" t="s">
        <v>52</v>
      </c>
      <c r="B6" s="36" t="s">
        <v>70</v>
      </c>
      <c r="C6" s="37">
        <v>0.5</v>
      </c>
      <c r="D6" s="38"/>
      <c r="E6" s="38"/>
      <c r="F6" s="38"/>
      <c r="G6" s="38"/>
      <c r="H6" s="39"/>
      <c r="I6" s="40"/>
    </row>
    <row r="7" spans="1:9" ht="156.75" customHeight="1" thickBot="1" x14ac:dyDescent="0.25">
      <c r="A7" s="128"/>
      <c r="B7" s="41" t="s">
        <v>71</v>
      </c>
      <c r="C7" s="42">
        <v>0.5</v>
      </c>
      <c r="D7" s="38"/>
      <c r="E7" s="38"/>
      <c r="F7" s="38"/>
      <c r="G7" s="38"/>
      <c r="H7" s="43"/>
      <c r="I7" s="38"/>
    </row>
    <row r="8" spans="1:9" ht="46.5" customHeight="1" thickBot="1" x14ac:dyDescent="0.25">
      <c r="A8" s="129" t="s">
        <v>53</v>
      </c>
      <c r="B8" s="130"/>
      <c r="C8" s="44">
        <f>SUM(C6:C7)</f>
        <v>1</v>
      </c>
      <c r="D8" s="121">
        <f>SUMPRODUCT($C$6:$C$7,D6:D7)*10</f>
        <v>0</v>
      </c>
      <c r="E8" s="122"/>
      <c r="F8" s="121">
        <f>SUMPRODUCT($C$6:$C$7,F6:F7)*10</f>
        <v>0</v>
      </c>
      <c r="G8" s="122"/>
      <c r="H8" s="121">
        <f>SUMPRODUCT($C$6:$C$7,H6:H7)*10</f>
        <v>0</v>
      </c>
      <c r="I8" s="122"/>
    </row>
    <row r="9" spans="1:9" ht="15.75" x14ac:dyDescent="0.25">
      <c r="A9" s="28"/>
      <c r="B9" s="28"/>
      <c r="C9" s="28"/>
      <c r="D9" s="28"/>
      <c r="E9" s="28"/>
      <c r="F9" s="28"/>
      <c r="G9" s="28"/>
      <c r="H9" s="28"/>
      <c r="I9" s="28"/>
    </row>
    <row r="10" spans="1:9" ht="15.75" x14ac:dyDescent="0.25">
      <c r="A10" s="28"/>
      <c r="B10" s="28"/>
      <c r="C10" s="28"/>
      <c r="D10" s="28"/>
      <c r="E10" s="28"/>
      <c r="F10" s="28"/>
      <c r="G10" s="28"/>
      <c r="H10" s="28"/>
      <c r="I10" s="28"/>
    </row>
    <row r="11" spans="1:9" ht="15.75" x14ac:dyDescent="0.25">
      <c r="A11" s="28"/>
      <c r="B11" s="28"/>
      <c r="C11" s="28"/>
      <c r="D11" s="28"/>
      <c r="E11" s="28"/>
      <c r="F11" s="28"/>
      <c r="G11" s="28"/>
      <c r="H11" s="28"/>
      <c r="I11" s="28"/>
    </row>
    <row r="12" spans="1:9" ht="15.75" x14ac:dyDescent="0.25">
      <c r="A12" s="28"/>
      <c r="B12" s="28"/>
      <c r="C12" s="28"/>
      <c r="D12" s="28"/>
      <c r="E12" s="28"/>
      <c r="F12" s="28"/>
      <c r="G12" s="28"/>
      <c r="H12" s="28"/>
      <c r="I12" s="28"/>
    </row>
    <row r="13" spans="1:9" ht="15.75" x14ac:dyDescent="0.25">
      <c r="A13" s="28"/>
      <c r="B13" s="28"/>
      <c r="C13" s="28"/>
      <c r="D13" s="28"/>
      <c r="E13" s="28"/>
      <c r="F13" s="28"/>
      <c r="G13" s="28"/>
      <c r="H13" s="28"/>
      <c r="I13" s="28"/>
    </row>
    <row r="14" spans="1:9" ht="15.75" x14ac:dyDescent="0.25">
      <c r="A14" s="28"/>
      <c r="B14" s="28"/>
      <c r="C14" s="28"/>
      <c r="D14" s="28"/>
      <c r="E14" s="28"/>
      <c r="F14" s="28"/>
      <c r="G14" s="28"/>
      <c r="H14" s="28"/>
      <c r="I14" s="28"/>
    </row>
    <row r="15" spans="1:9" ht="15.75" x14ac:dyDescent="0.25">
      <c r="A15" s="28"/>
      <c r="B15" s="28"/>
      <c r="C15" s="28"/>
      <c r="D15" s="28"/>
      <c r="E15" s="28"/>
      <c r="F15" s="28"/>
      <c r="G15" s="28"/>
      <c r="H15" s="28"/>
      <c r="I15" s="28"/>
    </row>
  </sheetData>
  <mergeCells count="13">
    <mergeCell ref="A3:B4"/>
    <mergeCell ref="C3:C4"/>
    <mergeCell ref="D3:E4"/>
    <mergeCell ref="F3:G4"/>
    <mergeCell ref="H3:I4"/>
    <mergeCell ref="D2:E2"/>
    <mergeCell ref="F2:G2"/>
    <mergeCell ref="H2:I2"/>
    <mergeCell ref="A8:B8"/>
    <mergeCell ref="D8:E8"/>
    <mergeCell ref="F8:G8"/>
    <mergeCell ref="H8:I8"/>
    <mergeCell ref="A6:A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5"/>
  <sheetViews>
    <sheetView rightToLeft="1" zoomScale="80" zoomScaleNormal="80" workbookViewId="0">
      <selection activeCell="A8" sqref="A8"/>
    </sheetView>
  </sheetViews>
  <sheetFormatPr defaultRowHeight="14.25" x14ac:dyDescent="0.2"/>
  <cols>
    <col min="1" max="1" width="41.5" customWidth="1"/>
    <col min="2" max="2" width="8" customWidth="1"/>
    <col min="3" max="3" width="11.25" customWidth="1"/>
    <col min="4" max="4" width="21" customWidth="1"/>
    <col min="6" max="6" width="25.5" customWidth="1"/>
    <col min="8" max="8" width="21.5" customWidth="1"/>
  </cols>
  <sheetData>
    <row r="2" spans="1:8" ht="15.75" thickBot="1" x14ac:dyDescent="0.3">
      <c r="A2" s="45"/>
      <c r="B2" s="45"/>
      <c r="C2" s="45"/>
      <c r="D2" s="45"/>
      <c r="E2" s="45"/>
      <c r="F2" s="45"/>
      <c r="G2" s="45"/>
      <c r="H2" s="45"/>
    </row>
    <row r="3" spans="1:8" ht="33" customHeight="1" thickBot="1" x14ac:dyDescent="0.25">
      <c r="A3" s="150" t="s">
        <v>54</v>
      </c>
      <c r="B3" s="151"/>
      <c r="C3" s="147">
        <v>1</v>
      </c>
      <c r="D3" s="148"/>
      <c r="E3" s="147">
        <v>2</v>
      </c>
      <c r="F3" s="148"/>
      <c r="G3" s="149">
        <v>3</v>
      </c>
      <c r="H3" s="148"/>
    </row>
    <row r="4" spans="1:8" ht="33" customHeight="1" thickBot="1" x14ac:dyDescent="0.25">
      <c r="A4" s="145" t="s">
        <v>2</v>
      </c>
      <c r="B4" s="146"/>
      <c r="C4" s="147"/>
      <c r="D4" s="148"/>
      <c r="E4" s="147"/>
      <c r="F4" s="148"/>
      <c r="G4" s="149"/>
      <c r="H4" s="148"/>
    </row>
    <row r="5" spans="1:8" ht="32.25" customHeight="1" x14ac:dyDescent="0.25">
      <c r="A5" s="141" t="s">
        <v>60</v>
      </c>
      <c r="B5" s="141"/>
      <c r="C5" s="144"/>
      <c r="D5" s="144"/>
      <c r="E5" s="144"/>
      <c r="F5" s="144"/>
      <c r="G5" s="144"/>
      <c r="H5" s="144"/>
    </row>
    <row r="6" spans="1:8" ht="31.5" customHeight="1" x14ac:dyDescent="0.25">
      <c r="A6" s="141" t="s">
        <v>61</v>
      </c>
      <c r="B6" s="141"/>
      <c r="C6" s="144"/>
      <c r="D6" s="144"/>
      <c r="E6" s="144"/>
      <c r="F6" s="144"/>
      <c r="G6" s="144"/>
      <c r="H6" s="144"/>
    </row>
    <row r="7" spans="1:8" ht="31.5" customHeight="1" x14ac:dyDescent="0.25">
      <c r="A7" s="141" t="s">
        <v>66</v>
      </c>
      <c r="B7" s="141"/>
      <c r="C7" s="142"/>
      <c r="D7" s="143"/>
      <c r="E7" s="142"/>
      <c r="F7" s="143"/>
      <c r="G7" s="142"/>
      <c r="H7" s="143"/>
    </row>
    <row r="8" spans="1:8" ht="31.5" customHeight="1" thickBot="1" x14ac:dyDescent="0.25">
      <c r="A8" s="46" t="s">
        <v>55</v>
      </c>
      <c r="B8" s="47" t="s">
        <v>49</v>
      </c>
      <c r="C8" s="48" t="s">
        <v>56</v>
      </c>
      <c r="D8" s="49" t="s">
        <v>57</v>
      </c>
      <c r="E8" s="48" t="s">
        <v>56</v>
      </c>
      <c r="F8" s="49" t="s">
        <v>57</v>
      </c>
      <c r="G8" s="48" t="s">
        <v>56</v>
      </c>
      <c r="H8" s="49" t="s">
        <v>57</v>
      </c>
    </row>
    <row r="9" spans="1:8" ht="46.5" customHeight="1" x14ac:dyDescent="0.2">
      <c r="A9" s="50" t="s">
        <v>62</v>
      </c>
      <c r="B9" s="51">
        <v>0.2</v>
      </c>
      <c r="C9" s="52"/>
      <c r="D9" s="53"/>
      <c r="E9" s="52"/>
      <c r="F9" s="53"/>
      <c r="G9" s="52"/>
      <c r="H9" s="53"/>
    </row>
    <row r="10" spans="1:8" ht="47.25" x14ac:dyDescent="0.2">
      <c r="A10" s="54" t="s">
        <v>63</v>
      </c>
      <c r="B10" s="55">
        <v>0.35</v>
      </c>
      <c r="C10" s="52"/>
      <c r="D10" s="53"/>
      <c r="E10" s="52"/>
      <c r="F10" s="53"/>
      <c r="G10" s="52"/>
      <c r="H10" s="53"/>
    </row>
    <row r="11" spans="1:8" ht="47.25" x14ac:dyDescent="0.2">
      <c r="A11" s="56" t="s">
        <v>64</v>
      </c>
      <c r="B11" s="57">
        <v>0.25</v>
      </c>
      <c r="C11" s="52"/>
      <c r="D11" s="53"/>
      <c r="E11" s="52"/>
      <c r="F11" s="53"/>
      <c r="G11" s="52"/>
      <c r="H11" s="53"/>
    </row>
    <row r="12" spans="1:8" ht="60" customHeight="1" x14ac:dyDescent="0.2">
      <c r="A12" s="56" t="s">
        <v>65</v>
      </c>
      <c r="B12" s="57">
        <v>0.2</v>
      </c>
      <c r="C12" s="52"/>
      <c r="D12" s="53"/>
      <c r="E12" s="52"/>
      <c r="F12" s="53"/>
      <c r="G12" s="52"/>
      <c r="H12" s="53"/>
    </row>
    <row r="13" spans="1:8" ht="16.5" thickBot="1" x14ac:dyDescent="0.3">
      <c r="A13" s="58" t="s">
        <v>58</v>
      </c>
      <c r="B13" s="59">
        <f>SUM(B9:B12)</f>
        <v>1</v>
      </c>
      <c r="C13" s="139">
        <f>SUMPRODUCT($B$9:$B$12,C$9:C$12)*10</f>
        <v>0</v>
      </c>
      <c r="D13" s="140"/>
      <c r="E13" s="139">
        <f>SUMPRODUCT($B$9:$B$12,E$9:E$12)*10</f>
        <v>0</v>
      </c>
      <c r="F13" s="140"/>
      <c r="G13" s="139">
        <f>SUMPRODUCT($B$9:$B$12,G$9:G$12)*10</f>
        <v>0</v>
      </c>
      <c r="H13" s="140"/>
    </row>
    <row r="15" spans="1:8" ht="15.75" x14ac:dyDescent="0.2">
      <c r="A15" s="60" t="s">
        <v>59</v>
      </c>
    </row>
  </sheetData>
  <mergeCells count="23">
    <mergeCell ref="A4:B4"/>
    <mergeCell ref="C4:D4"/>
    <mergeCell ref="E4:F4"/>
    <mergeCell ref="G4:H4"/>
    <mergeCell ref="A3:B3"/>
    <mergeCell ref="C3:D3"/>
    <mergeCell ref="E3:F3"/>
    <mergeCell ref="G3:H3"/>
    <mergeCell ref="A6:B6"/>
    <mergeCell ref="C6:D6"/>
    <mergeCell ref="E6:F6"/>
    <mergeCell ref="G6:H6"/>
    <mergeCell ref="A5:B5"/>
    <mergeCell ref="C5:D5"/>
    <mergeCell ref="E5:F5"/>
    <mergeCell ref="G5:H5"/>
    <mergeCell ref="C13:D13"/>
    <mergeCell ref="E13:F13"/>
    <mergeCell ref="G13:H13"/>
    <mergeCell ref="A7:B7"/>
    <mergeCell ref="C7:D7"/>
    <mergeCell ref="E7:F7"/>
    <mergeCell ref="G7:H7"/>
  </mergeCells>
  <dataValidations count="1">
    <dataValidation type="whole" allowBlank="1" showInputMessage="1" showErrorMessage="1" sqref="E16:E19 G16:G19 E9:E12 G9:G12">
      <formula1>1</formula1>
      <formula2>10</formula2>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איכות</vt:lpstr>
      <vt:lpstr>תכנית עבודה</vt:lpstr>
      <vt:lpstr>ראיון</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Sarel Kadosh</dc:creator>
  <cp:lastModifiedBy>Sarel Kadosh</cp:lastModifiedBy>
  <dcterms:created xsi:type="dcterms:W3CDTF">2018-01-23T19:03:12Z</dcterms:created>
  <dcterms:modified xsi:type="dcterms:W3CDTF">2018-01-23T20:37:54Z</dcterms:modified>
</cp:coreProperties>
</file>